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60" windowHeight="5865" tabRatio="836" activeTab="0"/>
  </bookViews>
  <sheets>
    <sheet name="１０ｍS６０(不朽戦)" sheetId="1" r:id="rId1"/>
    <sheet name="１０ｍS６０ B Final" sheetId="2" r:id="rId2"/>
    <sheet name="１０ｍS６０ A Final" sheetId="3" r:id="rId3"/>
    <sheet name="５０ｍ３×２０" sheetId="4" r:id="rId4"/>
    <sheet name="１０ｍS６０（新人戦）" sheetId="5" r:id="rId5"/>
    <sheet name="１０ｍS６０ Final" sheetId="6" r:id="rId6"/>
    <sheet name="新人戦団体" sheetId="7" r:id="rId7"/>
  </sheets>
  <definedNames>
    <definedName name="_Order1" hidden="1">255</definedName>
    <definedName name="_Order2" hidden="1">255</definedName>
    <definedName name="_xlnm.Print_Area" localSheetId="2">'１０ｍS６０ A Final'!$A$1:$Q$23</definedName>
    <definedName name="_xlnm.Print_Area" localSheetId="1">'１０ｍS６０ B Final'!$A$1:$Q$23</definedName>
    <definedName name="_xlnm.Print_Area" localSheetId="5">'１０ｍS６０ Final'!$A$1:$Q$23</definedName>
    <definedName name="_xlnm.Print_Area" localSheetId="4">'１０ｍS６０（新人戦）'!$C$31:$N$48</definedName>
    <definedName name="_xlnm.Print_Area" localSheetId="0">'１０ｍS６０(不朽戦)'!#REF!</definedName>
    <definedName name="_xlnm.Print_Area" localSheetId="3">'５０ｍ３×２０'!$C$5:$N$9</definedName>
    <definedName name="_xlnm.Print_Area" localSheetId="6">'新人戦団体'!$A$11:$M$30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<sst xmlns="http://schemas.openxmlformats.org/spreadsheetml/2006/main" count="372" uniqueCount="171">
  <si>
    <t>S5</t>
  </si>
  <si>
    <t>学　校　名</t>
  </si>
  <si>
    <t>射群</t>
  </si>
  <si>
    <t>射座</t>
  </si>
  <si>
    <t>名　前</t>
  </si>
  <si>
    <t>Ｓ１</t>
  </si>
  <si>
    <t>Ｓ２</t>
  </si>
  <si>
    <t>Ｓ３</t>
  </si>
  <si>
    <t>Ｓ４</t>
  </si>
  <si>
    <t>Ｓ５</t>
  </si>
  <si>
    <t>Ｓ６</t>
  </si>
  <si>
    <t>得　点</t>
  </si>
  <si>
    <t>合　計</t>
  </si>
  <si>
    <t>順位</t>
  </si>
  <si>
    <t>　</t>
  </si>
  <si>
    <t>[補欠]</t>
  </si>
  <si>
    <t>氏名</t>
  </si>
  <si>
    <t>所属</t>
  </si>
  <si>
    <t>本戦得点</t>
  </si>
  <si>
    <t>S3</t>
  </si>
  <si>
    <t>S4</t>
  </si>
  <si>
    <t>S6</t>
  </si>
  <si>
    <t>S7</t>
  </si>
  <si>
    <t>S8</t>
  </si>
  <si>
    <t>S9</t>
  </si>
  <si>
    <t>S10</t>
  </si>
  <si>
    <t>総得点</t>
  </si>
  <si>
    <t>順位</t>
  </si>
  <si>
    <t>S1</t>
  </si>
  <si>
    <t>S2</t>
  </si>
  <si>
    <t>S3</t>
  </si>
  <si>
    <t>S4</t>
  </si>
  <si>
    <t>S5</t>
  </si>
  <si>
    <t>S6</t>
  </si>
  <si>
    <t>射座</t>
  </si>
  <si>
    <t>小計</t>
  </si>
  <si>
    <t>愛知学院大学</t>
  </si>
  <si>
    <t>愛知大学</t>
  </si>
  <si>
    <t>金沢大学</t>
  </si>
  <si>
    <t>名古屋工業大学</t>
  </si>
  <si>
    <t>名古屋大学</t>
  </si>
  <si>
    <t>５０mライフル３×２０</t>
  </si>
  <si>
    <t>愛知学院大学</t>
  </si>
  <si>
    <t>名古屋工業大学</t>
  </si>
  <si>
    <t>金沢大学</t>
  </si>
  <si>
    <t>名古屋大学</t>
  </si>
  <si>
    <t>愛知大学</t>
  </si>
  <si>
    <t>１０ｍライフル競技</t>
  </si>
  <si>
    <t>名城大学</t>
  </si>
  <si>
    <t>黒田　陽之</t>
  </si>
  <si>
    <t>川崎　清司</t>
  </si>
  <si>
    <t>オープン参加</t>
  </si>
  <si>
    <t>愛知工業大学</t>
  </si>
  <si>
    <t>射座</t>
  </si>
  <si>
    <t>氏名</t>
  </si>
  <si>
    <t>所属</t>
  </si>
  <si>
    <t>本戦得点</t>
  </si>
  <si>
    <t>総得点</t>
  </si>
  <si>
    <t>順位</t>
  </si>
  <si>
    <t>小計</t>
  </si>
  <si>
    <t>１０ｍS６０　B  Final</t>
  </si>
  <si>
    <t>名城大学</t>
  </si>
  <si>
    <t>吉川　高幸</t>
  </si>
  <si>
    <t>上田　真裕</t>
  </si>
  <si>
    <t>中村　知樹</t>
  </si>
  <si>
    <t>祖父江　隆</t>
  </si>
  <si>
    <t>村松　由顕</t>
  </si>
  <si>
    <t>穂積　宏治</t>
  </si>
  <si>
    <t>酒井　健一</t>
  </si>
  <si>
    <t>石垣　真也</t>
  </si>
  <si>
    <t>北恵　梨圭</t>
  </si>
  <si>
    <t>吉野　文博</t>
  </si>
  <si>
    <t>涼樹　麻美</t>
  </si>
  <si>
    <t>篠原　将志</t>
  </si>
  <si>
    <t>服部　寛之</t>
  </si>
  <si>
    <t>坪田　将典</t>
  </si>
  <si>
    <t>上原　査代子</t>
  </si>
  <si>
    <t>愛知学院大学</t>
  </si>
  <si>
    <t>林　功之助</t>
  </si>
  <si>
    <t>牧　征樹</t>
  </si>
  <si>
    <t>杉浦　宏治</t>
  </si>
  <si>
    <t>加藤　健司</t>
  </si>
  <si>
    <t>二宗　隆</t>
  </si>
  <si>
    <t>高土　浩一</t>
  </si>
  <si>
    <t>安川　知孝</t>
  </si>
  <si>
    <t>石垣　径子</t>
  </si>
  <si>
    <t>野村　博之</t>
  </si>
  <si>
    <t>松島　輝明</t>
  </si>
  <si>
    <t>水野　祐輔</t>
  </si>
  <si>
    <t>藤原　早絵子</t>
  </si>
  <si>
    <t>多田　圭祐</t>
  </si>
  <si>
    <t>吉村　千明</t>
  </si>
  <si>
    <t>中埜　利彦</t>
  </si>
  <si>
    <t>加藤　孝輔</t>
  </si>
  <si>
    <t>和澤　由佳</t>
  </si>
  <si>
    <t>種田　雄介</t>
  </si>
  <si>
    <t>行方　裕紀</t>
  </si>
  <si>
    <t>筧　朋子</t>
  </si>
  <si>
    <t>大村　崇</t>
  </si>
  <si>
    <t>山岸　永</t>
  </si>
  <si>
    <t>青木　俊</t>
  </si>
  <si>
    <t>宮部　裕介</t>
  </si>
  <si>
    <t>簗瀬　正晃</t>
  </si>
  <si>
    <t>豊田　紘永</t>
  </si>
  <si>
    <t>冨田　玲雄</t>
  </si>
  <si>
    <t>西村　慎吾</t>
  </si>
  <si>
    <t>小林　奈央</t>
  </si>
  <si>
    <t>杉野　友哉</t>
  </si>
  <si>
    <t>戸塚　敬太</t>
  </si>
  <si>
    <t>澤田　信吾</t>
  </si>
  <si>
    <t>山田　記大</t>
  </si>
  <si>
    <t>洞地　博隆</t>
  </si>
  <si>
    <t>新井　隆太</t>
  </si>
  <si>
    <t>仲村　梨恵子</t>
  </si>
  <si>
    <t>前田　世</t>
  </si>
  <si>
    <t>中村　司</t>
  </si>
  <si>
    <t>高橋　卓也</t>
  </si>
  <si>
    <t>佐藤　隆則</t>
  </si>
  <si>
    <t>清水　香吏</t>
  </si>
  <si>
    <t>近藤　万雅</t>
  </si>
  <si>
    <t>堀田　昌樹</t>
  </si>
  <si>
    <t>日時：１１月１６日</t>
  </si>
  <si>
    <t>日時：１１月１５日～１１月１６日</t>
  </si>
  <si>
    <t>第９回中部学生ライフル射撃不朽戦</t>
  </si>
  <si>
    <t>古橋　佳奈</t>
  </si>
  <si>
    <t>野村　博幸</t>
  </si>
  <si>
    <t>須藤　友佳理</t>
  </si>
  <si>
    <t>杉野　友哉</t>
  </si>
  <si>
    <t>加藤　宏祐</t>
  </si>
  <si>
    <t>林　功之助</t>
  </si>
  <si>
    <t>祖父江　隆</t>
  </si>
  <si>
    <t>安川　友孝</t>
  </si>
  <si>
    <t>二宗　隆</t>
  </si>
  <si>
    <t>牧　征樹</t>
  </si>
  <si>
    <t>上原　査代子</t>
  </si>
  <si>
    <t>棄権</t>
  </si>
  <si>
    <t>古橋　佳奈</t>
  </si>
  <si>
    <t>山岸　永</t>
  </si>
  <si>
    <t>野村　博幸</t>
  </si>
  <si>
    <t>須藤　友佳理</t>
  </si>
  <si>
    <t>加藤　孝輔</t>
  </si>
  <si>
    <t>戸塚　敬太</t>
  </si>
  <si>
    <t>第３２回中部学生ライフル射撃新人戦</t>
  </si>
  <si>
    <t>１０ｍS６０　Final</t>
  </si>
  <si>
    <t>射群</t>
  </si>
  <si>
    <t>射座</t>
  </si>
  <si>
    <t>氏名</t>
  </si>
  <si>
    <t>所属</t>
  </si>
  <si>
    <t>合計</t>
  </si>
  <si>
    <t>備考</t>
  </si>
  <si>
    <t>S1</t>
  </si>
  <si>
    <t>S2</t>
  </si>
  <si>
    <t>S3</t>
  </si>
  <si>
    <t>S4</t>
  </si>
  <si>
    <t>S5</t>
  </si>
  <si>
    <t>S6</t>
  </si>
  <si>
    <t>第９回中部学生ライフル射撃不朽戦</t>
  </si>
  <si>
    <t>S1</t>
  </si>
  <si>
    <t>S２</t>
  </si>
  <si>
    <t>ファイナル得点</t>
  </si>
  <si>
    <t>１０ｍS６０　A  Final</t>
  </si>
  <si>
    <t>Ｐ１</t>
  </si>
  <si>
    <t>Ｐ２</t>
  </si>
  <si>
    <t>S１</t>
  </si>
  <si>
    <t>S２</t>
  </si>
  <si>
    <t>Ｋ１</t>
  </si>
  <si>
    <t>Ｋ２</t>
  </si>
  <si>
    <t>A</t>
  </si>
  <si>
    <t>A</t>
  </si>
  <si>
    <t>S1</t>
  </si>
  <si>
    <t>S２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</si>
</sst>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_ "/>
    <numFmt numFmtId="185" formatCode="#,##0.0;\-#,##0.0"/>
    <numFmt numFmtId="186" formatCode="0.0"/>
    <numFmt numFmtId="187" formatCode="&quot;\&quot;#,##0;&quot;\&quot;\!\-#,##0"/>
    <numFmt numFmtId="188" formatCode="&quot;\&quot;#,##0;[Red]&quot;\&quot;\!\-#,##0"/>
    <numFmt numFmtId="189" formatCode="&quot;\&quot;#,##0.00;&quot;\&quot;\!\-#,##0.00"/>
    <numFmt numFmtId="190" formatCode="&quot;\&quot;#,##0.00;[Red]&quot;\&quot;\!\-#,##0.00"/>
    <numFmt numFmtId="191" formatCode="_ &quot;\&quot;* #,##0_ ;_ &quot;\&quot;* \!\-#,##0_ ;_ &quot;\&quot;* &quot;-&quot;_ ;_ @_ "/>
    <numFmt numFmtId="192" formatCode="_ * #,##0_ ;_ * \!\-#,##0_ ;_ * &quot;-&quot;_ ;_ @_ "/>
    <numFmt numFmtId="193" formatCode="_ &quot;\&quot;* #,##0.00_ ;_ &quot;\&quot;* \!\-#,##0.00_ ;_ &quot;\&quot;* &quot;-&quot;??_ ;_ @_ "/>
    <numFmt numFmtId="194" formatCode="_ * #,##0.00_ ;_ * \!\-#,##0.00_ ;_ * &quot;-&quot;??_ ;_ @_ "/>
    <numFmt numFmtId="195" formatCode="\!&quot;$&quot;#,##0_);\!\(\!&quot;$&quot;#,##0\!\)"/>
    <numFmt numFmtId="196" formatCode="\!&quot;$&quot;#,##0_);[Red]\!\(\!&quot;$&quot;#,##0\!\)"/>
    <numFmt numFmtId="197" formatCode="\!&quot;$&quot;#,##0.00_);\!\(\!&quot;$&quot;#,##0.00\!\)"/>
    <numFmt numFmtId="198" formatCode="\!&quot;$&quot;#,##0.00_);[Red]\!\(\!&quot;$&quot;#,##0.00\!\)"/>
    <numFmt numFmtId="199" formatCode="&quot;\&quot;#,##0;&quot;\&quot;&quot;\&quot;\!\-#,##0"/>
    <numFmt numFmtId="200" formatCode="&quot;\&quot;#,##0;[Red]&quot;\&quot;&quot;\&quot;\!\-#,##0"/>
    <numFmt numFmtId="201" formatCode="&quot;\&quot;#,##0.00;&quot;\&quot;&quot;\&quot;\!\-#,##0.00"/>
    <numFmt numFmtId="202" formatCode="&quot;\&quot;#,##0.00;[Red]&quot;\&quot;&quot;\&quot;\!\-#,##0.00"/>
    <numFmt numFmtId="203" formatCode="_ &quot;\&quot;* #,##0_ ;_ &quot;\&quot;* &quot;\&quot;\!\-#,##0_ ;_ &quot;\&quot;* &quot;-&quot;_ ;_ @_ "/>
    <numFmt numFmtId="204" formatCode="_ * #,##0_ ;_ * &quot;\&quot;\!\-#,##0_ ;_ * &quot;-&quot;_ ;_ @_ "/>
    <numFmt numFmtId="205" formatCode="_ &quot;\&quot;* #,##0.00_ ;_ &quot;\&quot;* &quot;\&quot;\!\-#,##0.00_ ;_ &quot;\&quot;* &quot;-&quot;??_ ;_ @_ "/>
    <numFmt numFmtId="206" formatCode="_ * #,##0.00_ ;_ * &quot;\&quot;\!\-#,##0.00_ ;_ * &quot;-&quot;??_ ;_ @_ "/>
    <numFmt numFmtId="207" formatCode="&quot;\&quot;\!&quot;$&quot;#,##0_);&quot;\&quot;\!\(&quot;\&quot;\!&quot;$&quot;#,##0&quot;\&quot;\!\)"/>
    <numFmt numFmtId="208" formatCode="&quot;\&quot;\!&quot;$&quot;#,##0_);[Red]&quot;\&quot;\!\(&quot;\&quot;\!&quot;$&quot;#,##0&quot;\&quot;\!\)"/>
    <numFmt numFmtId="209" formatCode="&quot;\&quot;\!&quot;$&quot;#,##0.00_);&quot;\&quot;\!\(&quot;\&quot;\!&quot;$&quot;#,##0.00&quot;\&quot;\!\)"/>
    <numFmt numFmtId="210" formatCode="&quot;\&quot;\!&quot;$&quot;#,##0.00_);[Red]&quot;\&quot;\!\(&quot;\&quot;\!&quot;$&quot;#,##0.00&quot;\&quot;\!\)"/>
    <numFmt numFmtId="211" formatCode="&quot;$&quot;#,##0_);&quot;\&quot;\!\(&quot;$&quot;#,##0&quot;\&quot;\!\)"/>
    <numFmt numFmtId="212" formatCode="&quot;$&quot;#,##0_);[Red]&quot;\&quot;\!\(&quot;$&quot;#,##0&quot;\&quot;\!\)"/>
    <numFmt numFmtId="213" formatCode="&quot;$&quot;#,##0.00_);&quot;\&quot;\!\(&quot;$&quot;#,##0.00&quot;\&quot;\!\)"/>
    <numFmt numFmtId="214" formatCode="&quot;$&quot;#,##0.00_);[Red]&quot;\&quot;\!\(&quot;$&quot;#,##0.00&quot;\&quot;\!\)"/>
    <numFmt numFmtId="215" formatCode="_(&quot;$&quot;* #,##0_);_(&quot;$&quot;* &quot;\&quot;\!\(#,##0&quot;\&quot;\!\);_(&quot;$&quot;* &quot;-&quot;_);_(@_)"/>
    <numFmt numFmtId="216" formatCode="_(* #,##0_);_(* &quot;\&quot;\!\(#,##0&quot;\&quot;\!\);_(* &quot;-&quot;_);_(@_)"/>
    <numFmt numFmtId="217" formatCode="_(&quot;$&quot;* #,##0.00_);_(&quot;$&quot;* &quot;\&quot;\!\(#,##0.00&quot;\&quot;\!\);_(&quot;$&quot;* &quot;-&quot;??_);_(@_)"/>
    <numFmt numFmtId="218" formatCode="_(* #,##0.00_);_(* &quot;\&quot;\!\(#,##0.00&quot;\&quot;\!\);_(* &quot;-&quot;??_);_(@_)"/>
    <numFmt numFmtId="219" formatCode="#,##0.0;&quot;\&quot;\!\-#,##0.0"/>
    <numFmt numFmtId="220" formatCode="0.0_);[Red]\(0.0\)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b/>
      <sz val="18"/>
      <name val="ＭＳ Ｐ明朝"/>
      <family val="1"/>
    </font>
    <font>
      <b/>
      <sz val="16"/>
      <name val="ＭＳ Ｐ明朝"/>
      <family val="1"/>
    </font>
    <font>
      <sz val="7"/>
      <name val="ＭＳ 明朝"/>
      <family val="1"/>
    </font>
    <font>
      <b/>
      <sz val="12"/>
      <name val=""/>
      <family val="1"/>
    </font>
    <font>
      <sz val="6"/>
      <name val="ＭＳ Ｐ明朝"/>
      <family val="1"/>
    </font>
    <font>
      <sz val="24"/>
      <name val="ＭＳ Ｐゴシック"/>
      <family val="3"/>
    </font>
    <font>
      <b/>
      <sz val="22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sz val="14"/>
      <name val="ＭＳ 明朝"/>
      <family val="1"/>
    </font>
    <font>
      <b/>
      <sz val="14"/>
      <name val="ＭＳ Ｐ明朝"/>
      <family val="1"/>
    </font>
    <font>
      <b/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9"/>
      <color indexed="8"/>
      <name val="ＭＳ Ｐゴシック"/>
      <family val="3"/>
    </font>
    <font>
      <b/>
      <sz val="11"/>
      <name val="ＭＳ Ｐ明朝"/>
      <family val="1"/>
    </font>
  </fonts>
  <fills count="9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4" fillId="0" borderId="0">
      <alignment/>
      <protection/>
    </xf>
    <xf numFmtId="0" fontId="18" fillId="0" borderId="0" applyNumberFormat="0" applyFill="0" applyBorder="0" applyAlignment="0" applyProtection="0"/>
    <xf numFmtId="0" fontId="14" fillId="0" borderId="0">
      <alignment/>
      <protection/>
    </xf>
  </cellStyleXfs>
  <cellXfs count="95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6" fillId="0" borderId="1" xfId="0" applyFont="1" applyBorder="1" applyAlignment="1" applyProtection="1">
      <alignment horizontal="center"/>
      <protection/>
    </xf>
    <xf numFmtId="0" fontId="6" fillId="3" borderId="1" xfId="0" applyFont="1" applyFill="1" applyBorder="1" applyAlignment="1" applyProtection="1">
      <alignment horizontal="center"/>
      <protection/>
    </xf>
    <xf numFmtId="0" fontId="6" fillId="4" borderId="1" xfId="0" applyFont="1" applyFill="1" applyBorder="1" applyAlignment="1" applyProtection="1">
      <alignment horizontal="center"/>
      <protection/>
    </xf>
    <xf numFmtId="0" fontId="6" fillId="5" borderId="1" xfId="0" applyFont="1" applyFill="1" applyBorder="1" applyAlignment="1" applyProtection="1">
      <alignment horizontal="center"/>
      <protection/>
    </xf>
    <xf numFmtId="0" fontId="6" fillId="6" borderId="1" xfId="0" applyFont="1" applyFill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6" fillId="0" borderId="3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7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9" fillId="2" borderId="9" xfId="0" applyFont="1" applyFill="1" applyBorder="1" applyAlignment="1" applyProtection="1">
      <alignment horizontal="center"/>
      <protection/>
    </xf>
    <xf numFmtId="0" fontId="0" fillId="4" borderId="1" xfId="0" applyFont="1" applyFill="1" applyBorder="1" applyAlignment="1" applyProtection="1">
      <alignment horizontal="center"/>
      <protection/>
    </xf>
    <xf numFmtId="0" fontId="0" fillId="0" borderId="2" xfId="0" applyFont="1" applyBorder="1" applyAlignment="1" applyProtection="1">
      <alignment horizontal="center"/>
      <protection/>
    </xf>
    <xf numFmtId="0" fontId="19" fillId="0" borderId="9" xfId="0" applyFont="1" applyBorder="1" applyAlignment="1">
      <alignment horizontal="center"/>
    </xf>
    <xf numFmtId="0" fontId="0" fillId="0" borderId="4" xfId="0" applyFont="1" applyBorder="1" applyAlignment="1" applyProtection="1">
      <alignment horizontal="center"/>
      <protection/>
    </xf>
    <xf numFmtId="0" fontId="0" fillId="5" borderId="1" xfId="0" applyFont="1" applyFill="1" applyBorder="1" applyAlignment="1" applyProtection="1">
      <alignment horizontal="center"/>
      <protection/>
    </xf>
    <xf numFmtId="0" fontId="0" fillId="6" borderId="1" xfId="0" applyFont="1" applyFill="1" applyBorder="1" applyAlignment="1" applyProtection="1">
      <alignment horizontal="center"/>
      <protection/>
    </xf>
    <xf numFmtId="0" fontId="0" fillId="8" borderId="1" xfId="0" applyFont="1" applyFill="1" applyBorder="1" applyAlignment="1" applyProtection="1">
      <alignment horizontal="center"/>
      <protection/>
    </xf>
    <xf numFmtId="0" fontId="0" fillId="7" borderId="0" xfId="0" applyFont="1" applyFill="1" applyAlignment="1" applyProtection="1">
      <alignment horizontal="center"/>
      <protection/>
    </xf>
    <xf numFmtId="1" fontId="19" fillId="2" borderId="9" xfId="0" applyNumberFormat="1" applyFont="1" applyFill="1" applyBorder="1" applyAlignment="1" applyProtection="1">
      <alignment horizontal="center"/>
      <protection/>
    </xf>
    <xf numFmtId="0" fontId="0" fillId="2" borderId="9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0" fillId="2" borderId="9" xfId="0" applyFont="1" applyFill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2" borderId="9" xfId="0" applyFont="1" applyFill="1" applyBorder="1" applyAlignment="1" applyProtection="1">
      <alignment horizontal="center"/>
      <protection/>
    </xf>
    <xf numFmtId="1" fontId="20" fillId="2" borderId="9" xfId="0" applyNumberFormat="1" applyFont="1" applyFill="1" applyBorder="1" applyAlignment="1" applyProtection="1">
      <alignment horizontal="center"/>
      <protection/>
    </xf>
    <xf numFmtId="0" fontId="20" fillId="0" borderId="9" xfId="0" applyFont="1" applyFill="1" applyBorder="1" applyAlignment="1" applyProtection="1">
      <alignment horizontal="center"/>
      <protection/>
    </xf>
    <xf numFmtId="1" fontId="20" fillId="0" borderId="9" xfId="0" applyNumberFormat="1" applyFont="1" applyFill="1" applyBorder="1" applyAlignment="1" applyProtection="1">
      <alignment horizontal="center"/>
      <protection/>
    </xf>
    <xf numFmtId="0" fontId="20" fillId="0" borderId="9" xfId="0" applyFont="1" applyFill="1" applyBorder="1" applyAlignment="1">
      <alignment horizontal="center"/>
    </xf>
    <xf numFmtId="0" fontId="20" fillId="0" borderId="9" xfId="0" applyFont="1" applyFill="1" applyBorder="1" applyAlignment="1" applyProtection="1" quotePrefix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2" borderId="9" xfId="0" applyFont="1" applyFill="1" applyBorder="1" applyAlignment="1" applyProtection="1" quotePrefix="1">
      <alignment horizontal="center"/>
      <protection/>
    </xf>
    <xf numFmtId="184" fontId="21" fillId="0" borderId="5" xfId="0" applyNumberFormat="1" applyFont="1" applyFill="1" applyBorder="1" applyAlignment="1">
      <alignment horizontal="center" vertical="center"/>
    </xf>
    <xf numFmtId="184" fontId="21" fillId="0" borderId="6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84" fontId="21" fillId="0" borderId="8" xfId="0" applyNumberFormat="1" applyFont="1" applyFill="1" applyBorder="1" applyAlignment="1">
      <alignment horizontal="center" vertical="center"/>
    </xf>
    <xf numFmtId="184" fontId="11" fillId="0" borderId="5" xfId="0" applyNumberFormat="1" applyFont="1" applyFill="1" applyBorder="1" applyAlignment="1">
      <alignment horizontal="center" vertical="center"/>
    </xf>
    <xf numFmtId="0" fontId="20" fillId="0" borderId="14" xfId="0" applyFont="1" applyBorder="1" applyAlignment="1">
      <alignment/>
    </xf>
    <xf numFmtId="0" fontId="20" fillId="0" borderId="14" xfId="0" applyFont="1" applyBorder="1" applyAlignment="1">
      <alignment horizontal="center"/>
    </xf>
    <xf numFmtId="0" fontId="22" fillId="0" borderId="15" xfId="21" applyFont="1" applyFill="1" applyBorder="1" applyAlignment="1" applyProtection="1">
      <alignment horizontal="center" vertical="center"/>
      <protection/>
    </xf>
    <xf numFmtId="184" fontId="21" fillId="0" borderId="16" xfId="0" applyNumberFormat="1" applyFont="1" applyFill="1" applyBorder="1" applyAlignment="1">
      <alignment horizontal="center" vertical="center"/>
    </xf>
    <xf numFmtId="184" fontId="21" fillId="0" borderId="17" xfId="0" applyNumberFormat="1" applyFont="1" applyFill="1" applyBorder="1" applyAlignment="1">
      <alignment horizontal="center" vertical="center"/>
    </xf>
    <xf numFmtId="184" fontId="21" fillId="0" borderId="18" xfId="0" applyNumberFormat="1" applyFont="1" applyFill="1" applyBorder="1" applyAlignment="1">
      <alignment horizontal="center" vertical="center"/>
    </xf>
    <xf numFmtId="184" fontId="21" fillId="0" borderId="19" xfId="0" applyNumberFormat="1" applyFont="1" applyFill="1" applyBorder="1" applyAlignment="1">
      <alignment horizontal="center" vertical="center"/>
    </xf>
    <xf numFmtId="184" fontId="21" fillId="0" borderId="11" xfId="0" applyNumberFormat="1" applyFont="1" applyFill="1" applyBorder="1" applyAlignment="1">
      <alignment horizontal="center" vertical="center"/>
    </xf>
    <xf numFmtId="184" fontId="21" fillId="0" borderId="10" xfId="0" applyNumberFormat="1" applyFont="1" applyFill="1" applyBorder="1" applyAlignment="1">
      <alignment horizontal="center" vertical="center"/>
    </xf>
    <xf numFmtId="184" fontId="21" fillId="0" borderId="12" xfId="0" applyNumberFormat="1" applyFont="1" applyFill="1" applyBorder="1" applyAlignment="1">
      <alignment horizontal="center" vertical="center"/>
    </xf>
    <xf numFmtId="184" fontId="21" fillId="0" borderId="13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84" fontId="13" fillId="0" borderId="20" xfId="0" applyNumberFormat="1" applyFont="1" applyFill="1" applyBorder="1" applyAlignment="1">
      <alignment horizontal="center" vertical="center"/>
    </xf>
    <xf numFmtId="184" fontId="13" fillId="0" borderId="15" xfId="0" applyNumberFormat="1" applyFont="1" applyFill="1" applyBorder="1" applyAlignment="1">
      <alignment horizontal="center" vertical="center"/>
    </xf>
    <xf numFmtId="184" fontId="13" fillId="0" borderId="10" xfId="0" applyNumberFormat="1" applyFont="1" applyFill="1" applyBorder="1" applyAlignment="1">
      <alignment horizontal="center" vertical="center"/>
    </xf>
    <xf numFmtId="184" fontId="13" fillId="0" borderId="6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20" xfId="21" applyFont="1" applyFill="1" applyBorder="1" applyAlignment="1" applyProtection="1">
      <alignment horizontal="center" vertical="center"/>
      <protection/>
    </xf>
    <xf numFmtId="0" fontId="15" fillId="0" borderId="23" xfId="21" applyFont="1" applyFill="1" applyBorder="1" applyAlignment="1" applyProtection="1">
      <alignment horizontal="center" vertical="center"/>
      <protection/>
    </xf>
    <xf numFmtId="1" fontId="22" fillId="0" borderId="20" xfId="21" applyNumberFormat="1" applyFont="1" applyFill="1" applyBorder="1" applyAlignment="1" applyProtection="1">
      <alignment horizontal="center" vertical="center"/>
      <protection/>
    </xf>
    <xf numFmtId="1" fontId="22" fillId="0" borderId="15" xfId="21" applyNumberFormat="1" applyFont="1" applyFill="1" applyBorder="1" applyAlignment="1" applyProtection="1">
      <alignment horizontal="center" vertical="center"/>
      <protection/>
    </xf>
    <xf numFmtId="0" fontId="15" fillId="0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' 早慶法立　個人成績表" xfId="21"/>
    <cellStyle name="Followed Hyperlink" xfId="22"/>
    <cellStyle name="未定義" xfId="23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3.625" style="0" customWidth="1"/>
    <col min="3" max="4" width="4.625" style="21" customWidth="1"/>
    <col min="5" max="5" width="14.75390625" style="21" customWidth="1"/>
    <col min="6" max="6" width="16.625" style="21" customWidth="1"/>
    <col min="7" max="12" width="5.00390625" style="21" customWidth="1"/>
    <col min="13" max="13" width="6.125" style="21" customWidth="1"/>
    <col min="14" max="14" width="11.50390625" style="21" customWidth="1"/>
  </cols>
  <sheetData>
    <row r="1" spans="2:14" ht="21">
      <c r="B1" s="19"/>
      <c r="C1" s="65" t="s">
        <v>156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2:14" ht="18.75">
      <c r="B2" s="20"/>
      <c r="C2" s="65" t="s">
        <v>47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2:14" ht="17.25">
      <c r="B3" s="2"/>
      <c r="C3" s="66" t="s">
        <v>122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3:14" ht="17.25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" customHeight="1">
      <c r="A5" s="37" t="s">
        <v>58</v>
      </c>
      <c r="B5" s="35"/>
      <c r="C5" s="36" t="s">
        <v>144</v>
      </c>
      <c r="D5" s="36" t="s">
        <v>145</v>
      </c>
      <c r="E5" s="36" t="s">
        <v>146</v>
      </c>
      <c r="F5" s="36" t="s">
        <v>147</v>
      </c>
      <c r="G5" s="36" t="s">
        <v>150</v>
      </c>
      <c r="H5" s="36" t="s">
        <v>151</v>
      </c>
      <c r="I5" s="36" t="s">
        <v>152</v>
      </c>
      <c r="J5" s="36" t="s">
        <v>153</v>
      </c>
      <c r="K5" s="36" t="s">
        <v>154</v>
      </c>
      <c r="L5" s="36" t="s">
        <v>155</v>
      </c>
      <c r="M5" s="36" t="s">
        <v>148</v>
      </c>
      <c r="N5" s="36" t="s">
        <v>149</v>
      </c>
    </row>
    <row r="6" spans="1:14" ht="15" customHeight="1">
      <c r="A6" s="37">
        <f>RANK(M6,M6:M23)</f>
        <v>1</v>
      </c>
      <c r="B6" s="38"/>
      <c r="C6" s="39">
        <v>2</v>
      </c>
      <c r="D6" s="40">
        <v>22</v>
      </c>
      <c r="E6" s="40" t="s">
        <v>79</v>
      </c>
      <c r="F6" s="39" t="s">
        <v>43</v>
      </c>
      <c r="G6" s="39">
        <v>97</v>
      </c>
      <c r="H6" s="39">
        <v>100</v>
      </c>
      <c r="I6" s="39">
        <v>99</v>
      </c>
      <c r="J6" s="39">
        <v>95</v>
      </c>
      <c r="K6" s="39">
        <v>98</v>
      </c>
      <c r="L6" s="39">
        <v>95</v>
      </c>
      <c r="M6" s="39">
        <f aca="true" t="shared" si="0" ref="M6:M23">SUM(G6:L6)</f>
        <v>584</v>
      </c>
      <c r="N6" s="37"/>
    </row>
    <row r="7" spans="1:14" ht="15" customHeight="1">
      <c r="A7" s="37">
        <f>RANK(M7,M6:M23)</f>
        <v>2</v>
      </c>
      <c r="B7" s="38"/>
      <c r="C7" s="41">
        <v>2</v>
      </c>
      <c r="D7" s="42">
        <v>20</v>
      </c>
      <c r="E7" s="41" t="s">
        <v>76</v>
      </c>
      <c r="F7" s="43" t="s">
        <v>77</v>
      </c>
      <c r="G7" s="41">
        <v>94</v>
      </c>
      <c r="H7" s="41">
        <v>92</v>
      </c>
      <c r="I7" s="41">
        <v>90</v>
      </c>
      <c r="J7" s="41">
        <v>95</v>
      </c>
      <c r="K7" s="41">
        <v>94</v>
      </c>
      <c r="L7" s="41">
        <v>96</v>
      </c>
      <c r="M7" s="41">
        <f t="shared" si="0"/>
        <v>561</v>
      </c>
      <c r="N7" s="44"/>
    </row>
    <row r="8" spans="1:14" ht="15" customHeight="1">
      <c r="A8" s="37">
        <f>RANK(M8,M6:M23)</f>
        <v>3</v>
      </c>
      <c r="B8" s="38"/>
      <c r="C8" s="43">
        <v>2</v>
      </c>
      <c r="D8" s="43">
        <v>27</v>
      </c>
      <c r="E8" s="43" t="s">
        <v>83</v>
      </c>
      <c r="F8" s="43" t="s">
        <v>48</v>
      </c>
      <c r="G8" s="43">
        <v>92</v>
      </c>
      <c r="H8" s="43">
        <v>95</v>
      </c>
      <c r="I8" s="43">
        <v>93</v>
      </c>
      <c r="J8" s="43">
        <v>95</v>
      </c>
      <c r="K8" s="43">
        <v>91</v>
      </c>
      <c r="L8" s="43">
        <v>94</v>
      </c>
      <c r="M8" s="41">
        <f t="shared" si="0"/>
        <v>560</v>
      </c>
      <c r="N8" s="43"/>
    </row>
    <row r="9" spans="1:14" ht="15" customHeight="1">
      <c r="A9" s="37">
        <f>RANK(M9,M6:M23)</f>
        <v>4</v>
      </c>
      <c r="B9" s="38"/>
      <c r="C9" s="39">
        <v>1</v>
      </c>
      <c r="D9" s="40">
        <v>21</v>
      </c>
      <c r="E9" s="40" t="s">
        <v>64</v>
      </c>
      <c r="F9" s="37" t="s">
        <v>45</v>
      </c>
      <c r="G9" s="37">
        <v>90</v>
      </c>
      <c r="H9" s="37">
        <v>93</v>
      </c>
      <c r="I9" s="37">
        <v>91</v>
      </c>
      <c r="J9" s="37">
        <v>91</v>
      </c>
      <c r="K9" s="37">
        <v>94</v>
      </c>
      <c r="L9" s="37">
        <v>91</v>
      </c>
      <c r="M9" s="39">
        <f t="shared" si="0"/>
        <v>550</v>
      </c>
      <c r="N9" s="37"/>
    </row>
    <row r="10" spans="1:14" ht="15" customHeight="1">
      <c r="A10" s="37">
        <f>RANK(M10,M6:M23)</f>
        <v>5</v>
      </c>
      <c r="B10" s="38"/>
      <c r="C10" s="41">
        <v>1</v>
      </c>
      <c r="D10" s="42">
        <v>25</v>
      </c>
      <c r="E10" s="42" t="s">
        <v>68</v>
      </c>
      <c r="F10" s="41" t="s">
        <v>45</v>
      </c>
      <c r="G10" s="43">
        <v>96</v>
      </c>
      <c r="H10" s="43">
        <v>90</v>
      </c>
      <c r="I10" s="43">
        <v>93</v>
      </c>
      <c r="J10" s="43">
        <v>87</v>
      </c>
      <c r="K10" s="43">
        <v>92</v>
      </c>
      <c r="L10" s="43">
        <v>91</v>
      </c>
      <c r="M10" s="41">
        <f t="shared" si="0"/>
        <v>549</v>
      </c>
      <c r="N10" s="43"/>
    </row>
    <row r="11" spans="1:14" ht="15" customHeight="1">
      <c r="A11" s="37">
        <f>RANK(M11,M6:M23)</f>
        <v>6</v>
      </c>
      <c r="B11" s="38"/>
      <c r="C11" s="43">
        <v>1</v>
      </c>
      <c r="D11" s="43">
        <v>28</v>
      </c>
      <c r="E11" s="43" t="s">
        <v>69</v>
      </c>
      <c r="F11" s="43" t="s">
        <v>45</v>
      </c>
      <c r="G11" s="43">
        <v>88</v>
      </c>
      <c r="H11" s="43">
        <v>93</v>
      </c>
      <c r="I11" s="43">
        <v>88</v>
      </c>
      <c r="J11" s="43">
        <v>93</v>
      </c>
      <c r="K11" s="43">
        <v>89</v>
      </c>
      <c r="L11" s="43">
        <v>95</v>
      </c>
      <c r="M11" s="41">
        <f t="shared" si="0"/>
        <v>546</v>
      </c>
      <c r="N11" s="43"/>
    </row>
    <row r="12" spans="1:14" ht="15" customHeight="1">
      <c r="A12" s="37">
        <f>RANK(M12,M6:M23)</f>
        <v>7</v>
      </c>
      <c r="B12" s="38"/>
      <c r="C12" s="41">
        <v>2</v>
      </c>
      <c r="D12" s="42">
        <v>18</v>
      </c>
      <c r="E12" s="42" t="s">
        <v>75</v>
      </c>
      <c r="F12" s="43" t="s">
        <v>45</v>
      </c>
      <c r="G12" s="43">
        <v>91</v>
      </c>
      <c r="H12" s="43">
        <v>86</v>
      </c>
      <c r="I12" s="43">
        <v>91</v>
      </c>
      <c r="J12" s="43">
        <v>92</v>
      </c>
      <c r="K12" s="43">
        <v>93</v>
      </c>
      <c r="L12" s="43">
        <v>92</v>
      </c>
      <c r="M12" s="41">
        <f t="shared" si="0"/>
        <v>545</v>
      </c>
      <c r="N12" s="44"/>
    </row>
    <row r="13" spans="1:14" ht="15" customHeight="1">
      <c r="A13" s="37">
        <f>RANK(M13,M6:M23)</f>
        <v>8</v>
      </c>
      <c r="B13" s="38"/>
      <c r="C13" s="41">
        <v>2</v>
      </c>
      <c r="D13" s="42">
        <v>23</v>
      </c>
      <c r="E13" s="42" t="s">
        <v>80</v>
      </c>
      <c r="F13" s="41" t="s">
        <v>46</v>
      </c>
      <c r="G13" s="43">
        <v>93</v>
      </c>
      <c r="H13" s="43">
        <v>87</v>
      </c>
      <c r="I13" s="43">
        <v>85</v>
      </c>
      <c r="J13" s="43">
        <v>88</v>
      </c>
      <c r="K13" s="43">
        <v>89</v>
      </c>
      <c r="L13" s="43">
        <v>88</v>
      </c>
      <c r="M13" s="41">
        <f t="shared" si="0"/>
        <v>530</v>
      </c>
      <c r="N13" s="44"/>
    </row>
    <row r="14" spans="1:14" ht="15" customHeight="1">
      <c r="A14" s="37">
        <f>RANK(M14,M6:M23)</f>
        <v>9</v>
      </c>
      <c r="B14" s="38"/>
      <c r="C14" s="39">
        <v>1</v>
      </c>
      <c r="D14" s="40">
        <v>19</v>
      </c>
      <c r="E14" s="40" t="s">
        <v>62</v>
      </c>
      <c r="F14" s="39" t="s">
        <v>46</v>
      </c>
      <c r="G14" s="39">
        <v>80</v>
      </c>
      <c r="H14" s="39">
        <v>88</v>
      </c>
      <c r="I14" s="39">
        <v>87</v>
      </c>
      <c r="J14" s="39">
        <v>83</v>
      </c>
      <c r="K14" s="39">
        <v>95</v>
      </c>
      <c r="L14" s="39">
        <v>94</v>
      </c>
      <c r="M14" s="39">
        <f t="shared" si="0"/>
        <v>527</v>
      </c>
      <c r="N14" s="37"/>
    </row>
    <row r="15" spans="1:14" ht="15" customHeight="1">
      <c r="A15" s="37">
        <f>RANK(M15,M6:M23)</f>
        <v>10</v>
      </c>
      <c r="B15" s="38"/>
      <c r="C15" s="41">
        <v>2</v>
      </c>
      <c r="D15" s="42">
        <v>21</v>
      </c>
      <c r="E15" s="41" t="s">
        <v>78</v>
      </c>
      <c r="F15" s="43" t="s">
        <v>45</v>
      </c>
      <c r="G15" s="41">
        <v>88</v>
      </c>
      <c r="H15" s="41">
        <v>90</v>
      </c>
      <c r="I15" s="41">
        <v>85</v>
      </c>
      <c r="J15" s="41">
        <v>87</v>
      </c>
      <c r="K15" s="45">
        <v>84</v>
      </c>
      <c r="L15" s="41">
        <v>90</v>
      </c>
      <c r="M15" s="41">
        <f t="shared" si="0"/>
        <v>524</v>
      </c>
      <c r="N15" s="43"/>
    </row>
    <row r="16" spans="1:14" ht="15" customHeight="1">
      <c r="A16" s="37">
        <f>RANK(M16,M6:M23)</f>
        <v>11</v>
      </c>
      <c r="B16" s="38"/>
      <c r="C16" s="41">
        <v>2</v>
      </c>
      <c r="D16" s="42">
        <v>24</v>
      </c>
      <c r="E16" s="42" t="s">
        <v>81</v>
      </c>
      <c r="F16" s="43" t="s">
        <v>42</v>
      </c>
      <c r="G16" s="41">
        <v>89</v>
      </c>
      <c r="H16" s="41">
        <v>85</v>
      </c>
      <c r="I16" s="41">
        <v>89</v>
      </c>
      <c r="J16" s="41">
        <v>89</v>
      </c>
      <c r="K16" s="41">
        <v>85</v>
      </c>
      <c r="L16" s="41">
        <v>83</v>
      </c>
      <c r="M16" s="41">
        <f t="shared" si="0"/>
        <v>520</v>
      </c>
      <c r="N16" s="43"/>
    </row>
    <row r="17" spans="1:14" ht="15" customHeight="1">
      <c r="A17" s="37">
        <f>RANK(M17,M6:M23)</f>
        <v>12</v>
      </c>
      <c r="B17" s="38"/>
      <c r="C17" s="41">
        <v>1</v>
      </c>
      <c r="D17" s="42">
        <v>22</v>
      </c>
      <c r="E17" s="42" t="s">
        <v>65</v>
      </c>
      <c r="F17" s="43" t="s">
        <v>43</v>
      </c>
      <c r="G17" s="43">
        <v>87</v>
      </c>
      <c r="H17" s="43">
        <v>85</v>
      </c>
      <c r="I17" s="43">
        <v>87</v>
      </c>
      <c r="J17" s="43">
        <v>88</v>
      </c>
      <c r="K17" s="43">
        <v>90</v>
      </c>
      <c r="L17" s="43">
        <v>81</v>
      </c>
      <c r="M17" s="41">
        <f t="shared" si="0"/>
        <v>518</v>
      </c>
      <c r="N17" s="44"/>
    </row>
    <row r="18" spans="1:14" ht="15" customHeight="1">
      <c r="A18" s="37">
        <f>RANK(M18,M6:M23)</f>
        <v>13</v>
      </c>
      <c r="B18" s="38"/>
      <c r="C18" s="41">
        <v>2</v>
      </c>
      <c r="D18" s="42">
        <v>28</v>
      </c>
      <c r="E18" s="41" t="s">
        <v>84</v>
      </c>
      <c r="F18" s="43" t="s">
        <v>44</v>
      </c>
      <c r="G18" s="41">
        <v>82</v>
      </c>
      <c r="H18" s="41">
        <v>85</v>
      </c>
      <c r="I18" s="41">
        <v>85</v>
      </c>
      <c r="J18" s="41">
        <v>91</v>
      </c>
      <c r="K18" s="41">
        <v>78</v>
      </c>
      <c r="L18" s="41">
        <v>86</v>
      </c>
      <c r="M18" s="41">
        <f t="shared" si="0"/>
        <v>507</v>
      </c>
      <c r="N18" s="43"/>
    </row>
    <row r="19" spans="1:14" ht="15" customHeight="1">
      <c r="A19" s="37">
        <f>RANK(M19,M6:M23)</f>
        <v>14</v>
      </c>
      <c r="B19" s="38"/>
      <c r="C19" s="41">
        <v>2</v>
      </c>
      <c r="D19" s="42">
        <v>25</v>
      </c>
      <c r="E19" s="41" t="s">
        <v>82</v>
      </c>
      <c r="F19" s="41" t="s">
        <v>45</v>
      </c>
      <c r="G19" s="41">
        <v>86</v>
      </c>
      <c r="H19" s="41">
        <v>86</v>
      </c>
      <c r="I19" s="41">
        <v>76</v>
      </c>
      <c r="J19" s="41">
        <v>84</v>
      </c>
      <c r="K19" s="41">
        <v>82</v>
      </c>
      <c r="L19" s="41">
        <v>84</v>
      </c>
      <c r="M19" s="41">
        <f t="shared" si="0"/>
        <v>498</v>
      </c>
      <c r="N19" s="44"/>
    </row>
    <row r="20" spans="1:14" ht="15" customHeight="1">
      <c r="A20" s="37">
        <f>RANK(M20,M6:M23)</f>
        <v>15</v>
      </c>
      <c r="B20" s="38"/>
      <c r="C20" s="39">
        <v>1</v>
      </c>
      <c r="D20" s="40">
        <v>20</v>
      </c>
      <c r="E20" s="40" t="s">
        <v>63</v>
      </c>
      <c r="F20" s="39" t="s">
        <v>42</v>
      </c>
      <c r="G20" s="37">
        <v>79</v>
      </c>
      <c r="H20" s="37">
        <v>75</v>
      </c>
      <c r="I20" s="37">
        <v>78</v>
      </c>
      <c r="J20" s="37">
        <v>74</v>
      </c>
      <c r="K20" s="37">
        <v>74</v>
      </c>
      <c r="L20" s="37">
        <v>76</v>
      </c>
      <c r="M20" s="39">
        <f t="shared" si="0"/>
        <v>456</v>
      </c>
      <c r="N20" s="37"/>
    </row>
    <row r="21" spans="1:14" ht="15" customHeight="1">
      <c r="A21" s="37">
        <f>RANK(M21,M6:M23)</f>
        <v>16</v>
      </c>
      <c r="B21" s="38"/>
      <c r="C21" s="39">
        <v>1</v>
      </c>
      <c r="D21" s="40">
        <v>24</v>
      </c>
      <c r="E21" s="39" t="s">
        <v>67</v>
      </c>
      <c r="F21" s="37" t="s">
        <v>42</v>
      </c>
      <c r="G21" s="39">
        <v>73</v>
      </c>
      <c r="H21" s="39">
        <v>72</v>
      </c>
      <c r="I21" s="39">
        <v>78</v>
      </c>
      <c r="J21" s="39">
        <v>72</v>
      </c>
      <c r="K21" s="39">
        <v>62</v>
      </c>
      <c r="L21" s="39">
        <v>78</v>
      </c>
      <c r="M21" s="39">
        <f t="shared" si="0"/>
        <v>435</v>
      </c>
      <c r="N21" s="37"/>
    </row>
    <row r="22" spans="1:14" ht="15" customHeight="1">
      <c r="A22" s="37">
        <f>RANK(M22,M6:M23)</f>
        <v>17</v>
      </c>
      <c r="B22" s="38"/>
      <c r="C22" s="39">
        <v>1</v>
      </c>
      <c r="D22" s="40">
        <v>23</v>
      </c>
      <c r="E22" s="40" t="s">
        <v>128</v>
      </c>
      <c r="F22" s="39" t="s">
        <v>46</v>
      </c>
      <c r="G22" s="39">
        <v>74</v>
      </c>
      <c r="H22" s="39">
        <v>85</v>
      </c>
      <c r="I22" s="39">
        <v>85</v>
      </c>
      <c r="J22" s="39">
        <v>81</v>
      </c>
      <c r="K22" s="39">
        <v>78</v>
      </c>
      <c r="L22" s="39">
        <v>25</v>
      </c>
      <c r="M22" s="39">
        <f t="shared" si="0"/>
        <v>428</v>
      </c>
      <c r="N22" s="37"/>
    </row>
    <row r="23" spans="1:14" ht="15" customHeight="1">
      <c r="A23" s="37">
        <f>RANK(M23,M6:M23)</f>
        <v>18</v>
      </c>
      <c r="B23" s="38"/>
      <c r="C23" s="39">
        <v>2</v>
      </c>
      <c r="D23" s="40">
        <v>19</v>
      </c>
      <c r="E23" s="41" t="s">
        <v>66</v>
      </c>
      <c r="F23" s="43" t="s">
        <v>46</v>
      </c>
      <c r="G23" s="37">
        <v>77</v>
      </c>
      <c r="H23" s="37">
        <v>72</v>
      </c>
      <c r="I23" s="37">
        <v>71</v>
      </c>
      <c r="J23" s="37">
        <v>60</v>
      </c>
      <c r="K23" s="37">
        <v>79</v>
      </c>
      <c r="L23" s="37">
        <v>67</v>
      </c>
      <c r="M23" s="39">
        <f t="shared" si="0"/>
        <v>426</v>
      </c>
      <c r="N23" s="46"/>
    </row>
    <row r="24" spans="1:14" ht="15" customHeight="1">
      <c r="A24" s="37"/>
      <c r="B24" s="38"/>
      <c r="C24" s="39">
        <v>1</v>
      </c>
      <c r="D24" s="40">
        <v>30</v>
      </c>
      <c r="E24" s="40" t="s">
        <v>70</v>
      </c>
      <c r="F24" s="39" t="s">
        <v>51</v>
      </c>
      <c r="G24" s="37">
        <v>81</v>
      </c>
      <c r="H24" s="37">
        <v>84</v>
      </c>
      <c r="I24" s="37">
        <v>82</v>
      </c>
      <c r="J24" s="37">
        <v>80</v>
      </c>
      <c r="K24" s="37">
        <v>74</v>
      </c>
      <c r="L24" s="37">
        <v>87</v>
      </c>
      <c r="M24" s="39">
        <f>SUM(G24:L24)</f>
        <v>488</v>
      </c>
      <c r="N24" s="36"/>
    </row>
    <row r="25" spans="1:14" ht="15" customHeight="1">
      <c r="A25" s="37"/>
      <c r="B25" s="38"/>
      <c r="C25" s="39">
        <v>2</v>
      </c>
      <c r="D25" s="40">
        <v>30</v>
      </c>
      <c r="E25" s="40" t="s">
        <v>85</v>
      </c>
      <c r="F25" s="39" t="s">
        <v>51</v>
      </c>
      <c r="G25" s="37">
        <v>73</v>
      </c>
      <c r="H25" s="37">
        <v>81</v>
      </c>
      <c r="I25" s="37">
        <v>78</v>
      </c>
      <c r="J25" s="37">
        <v>73</v>
      </c>
      <c r="K25" s="37">
        <v>73</v>
      </c>
      <c r="L25" s="37">
        <v>87</v>
      </c>
      <c r="M25" s="39">
        <f>SUM(G25:L25)</f>
        <v>465</v>
      </c>
      <c r="N25" s="37"/>
    </row>
  </sheetData>
  <mergeCells count="3">
    <mergeCell ref="C1:N1"/>
    <mergeCell ref="C2:N2"/>
    <mergeCell ref="C3:N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75" r:id="rId1"/>
  <headerFooter alignWithMargins="0">
    <oddHeader>&amp;C第３１回中部学生ライフル射撃新人戦
及び
第８回中部学生ライフル射撃不朽戦</oddHeader>
    <oddFooter>&amp;L&amp;D　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A1" sqref="A1:Q2"/>
    </sheetView>
  </sheetViews>
  <sheetFormatPr defaultColWidth="9.00390625" defaultRowHeight="13.5"/>
  <cols>
    <col min="1" max="1" width="4.75390625" style="0" customWidth="1"/>
    <col min="2" max="2" width="11.125" style="0" customWidth="1"/>
    <col min="3" max="3" width="14.625" style="0" customWidth="1"/>
    <col min="4" max="4" width="6.00390625" style="0" customWidth="1"/>
    <col min="5" max="14" width="6.125" style="0" customWidth="1"/>
    <col min="15" max="15" width="8.25390625" style="0" customWidth="1"/>
    <col min="16" max="16" width="8.75390625" style="0" customWidth="1"/>
    <col min="17" max="17" width="4.625" style="0" customWidth="1"/>
  </cols>
  <sheetData>
    <row r="1" spans="1:17" ht="15" customHeight="1">
      <c r="A1" s="81" t="s">
        <v>123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7" ht="1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1:17" ht="15" customHeight="1">
      <c r="A3" s="82" t="s">
        <v>60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ht="15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</row>
    <row r="5" spans="1:17" ht="19.5" customHeight="1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8.75" customHeight="1" thickBot="1">
      <c r="A6" s="83" t="s">
        <v>53</v>
      </c>
      <c r="B6" s="83" t="s">
        <v>54</v>
      </c>
      <c r="C6" s="83" t="s">
        <v>55</v>
      </c>
      <c r="D6" s="84" t="s">
        <v>56</v>
      </c>
      <c r="E6" s="49" t="s">
        <v>157</v>
      </c>
      <c r="F6" s="34" t="s">
        <v>158</v>
      </c>
      <c r="G6" s="50" t="s">
        <v>19</v>
      </c>
      <c r="H6" s="34" t="s">
        <v>20</v>
      </c>
      <c r="I6" s="50" t="s">
        <v>0</v>
      </c>
      <c r="J6" s="34" t="s">
        <v>21</v>
      </c>
      <c r="K6" s="50" t="s">
        <v>22</v>
      </c>
      <c r="L6" s="34" t="s">
        <v>23</v>
      </c>
      <c r="M6" s="49" t="s">
        <v>24</v>
      </c>
      <c r="N6" s="51" t="s">
        <v>25</v>
      </c>
      <c r="O6" s="86" t="s">
        <v>159</v>
      </c>
      <c r="P6" s="88" t="s">
        <v>57</v>
      </c>
      <c r="Q6" s="90" t="s">
        <v>58</v>
      </c>
    </row>
    <row r="7" spans="1:17" ht="18.75" customHeight="1" thickBot="1">
      <c r="A7" s="83"/>
      <c r="B7" s="83"/>
      <c r="C7" s="83"/>
      <c r="D7" s="85"/>
      <c r="E7" s="15" t="s">
        <v>59</v>
      </c>
      <c r="F7" s="16" t="s">
        <v>59</v>
      </c>
      <c r="G7" s="17" t="s">
        <v>59</v>
      </c>
      <c r="H7" s="16" t="s">
        <v>59</v>
      </c>
      <c r="I7" s="17" t="s">
        <v>59</v>
      </c>
      <c r="J7" s="16" t="s">
        <v>59</v>
      </c>
      <c r="K7" s="17" t="s">
        <v>59</v>
      </c>
      <c r="L7" s="16" t="s">
        <v>59</v>
      </c>
      <c r="M7" s="17" t="s">
        <v>59</v>
      </c>
      <c r="N7" s="18" t="s">
        <v>59</v>
      </c>
      <c r="O7" s="87"/>
      <c r="P7" s="89"/>
      <c r="Q7" s="90"/>
    </row>
    <row r="8" spans="1:17" ht="18.75" customHeight="1" thickBot="1">
      <c r="A8" s="73">
        <v>1</v>
      </c>
      <c r="B8" s="76" t="s">
        <v>62</v>
      </c>
      <c r="C8" s="76" t="s">
        <v>46</v>
      </c>
      <c r="D8" s="80">
        <v>527</v>
      </c>
      <c r="E8" s="57">
        <v>10</v>
      </c>
      <c r="F8" s="58">
        <v>9.9</v>
      </c>
      <c r="G8" s="59">
        <v>8.7</v>
      </c>
      <c r="H8" s="58">
        <v>10.1</v>
      </c>
      <c r="I8" s="59">
        <v>9.5</v>
      </c>
      <c r="J8" s="58">
        <v>7.9</v>
      </c>
      <c r="K8" s="59">
        <v>8.4</v>
      </c>
      <c r="L8" s="58">
        <v>9.4</v>
      </c>
      <c r="M8" s="59">
        <v>8.7</v>
      </c>
      <c r="N8" s="60">
        <v>2.7</v>
      </c>
      <c r="O8" s="67">
        <f>SUM(E8:N8)</f>
        <v>85.30000000000001</v>
      </c>
      <c r="P8" s="69">
        <f>D8+O8</f>
        <v>612.3</v>
      </c>
      <c r="Q8" s="71">
        <f>IF(COUNT(P8),RANK(P8,P$8:P$23),"")</f>
        <v>1</v>
      </c>
    </row>
    <row r="9" spans="1:17" ht="18.75" customHeight="1" thickBot="1">
      <c r="A9" s="73"/>
      <c r="B9" s="56"/>
      <c r="C9" s="56"/>
      <c r="D9" s="80"/>
      <c r="E9" s="47">
        <f>SUM(D8:E8)</f>
        <v>537</v>
      </c>
      <c r="F9" s="48">
        <f>SUM(E9,F8)</f>
        <v>546.9</v>
      </c>
      <c r="G9" s="48">
        <f aca="true" t="shared" si="0" ref="G9:N9">SUM(F9,G8)</f>
        <v>555.6</v>
      </c>
      <c r="H9" s="48">
        <f t="shared" si="0"/>
        <v>565.7</v>
      </c>
      <c r="I9" s="48">
        <f t="shared" si="0"/>
        <v>575.2</v>
      </c>
      <c r="J9" s="48">
        <f t="shared" si="0"/>
        <v>583.1</v>
      </c>
      <c r="K9" s="48">
        <f t="shared" si="0"/>
        <v>591.5</v>
      </c>
      <c r="L9" s="48">
        <f t="shared" si="0"/>
        <v>600.9</v>
      </c>
      <c r="M9" s="48">
        <f t="shared" si="0"/>
        <v>609.6</v>
      </c>
      <c r="N9" s="52">
        <f t="shared" si="0"/>
        <v>612.3000000000001</v>
      </c>
      <c r="O9" s="68"/>
      <c r="P9" s="70"/>
      <c r="Q9" s="72"/>
    </row>
    <row r="10" spans="1:17" ht="18.75" customHeight="1" thickBot="1">
      <c r="A10" s="73">
        <v>2</v>
      </c>
      <c r="B10" s="74" t="s">
        <v>129</v>
      </c>
      <c r="C10" s="76" t="s">
        <v>45</v>
      </c>
      <c r="D10" s="80">
        <v>524</v>
      </c>
      <c r="E10" s="57">
        <v>9.2</v>
      </c>
      <c r="F10" s="58">
        <v>8.9</v>
      </c>
      <c r="G10" s="59">
        <v>8.7</v>
      </c>
      <c r="H10" s="58">
        <v>8.8</v>
      </c>
      <c r="I10" s="59">
        <v>8.3</v>
      </c>
      <c r="J10" s="58">
        <v>8.2</v>
      </c>
      <c r="K10" s="59">
        <v>8.4</v>
      </c>
      <c r="L10" s="58">
        <v>10</v>
      </c>
      <c r="M10" s="59">
        <v>8</v>
      </c>
      <c r="N10" s="60">
        <v>8.4</v>
      </c>
      <c r="O10" s="67">
        <f>SUM(E10:N10)</f>
        <v>86.9</v>
      </c>
      <c r="P10" s="69">
        <f>D10+O10</f>
        <v>610.9</v>
      </c>
      <c r="Q10" s="71">
        <f>IF(COUNT(P10),RANK(P10,P$8:P$23),"")</f>
        <v>3</v>
      </c>
    </row>
    <row r="11" spans="1:17" ht="18.75" customHeight="1" thickBot="1">
      <c r="A11" s="73"/>
      <c r="B11" s="75"/>
      <c r="C11" s="56"/>
      <c r="D11" s="80"/>
      <c r="E11" s="47">
        <f>SUM(D10,E10)</f>
        <v>533.2</v>
      </c>
      <c r="F11" s="48">
        <f>SUM(E11,F10)</f>
        <v>542.1</v>
      </c>
      <c r="G11" s="48">
        <f aca="true" t="shared" si="1" ref="G11:N11">SUM(F11,G10)</f>
        <v>550.8000000000001</v>
      </c>
      <c r="H11" s="48">
        <f t="shared" si="1"/>
        <v>559.6</v>
      </c>
      <c r="I11" s="48">
        <f t="shared" si="1"/>
        <v>567.9</v>
      </c>
      <c r="J11" s="48">
        <f t="shared" si="1"/>
        <v>576.1</v>
      </c>
      <c r="K11" s="48">
        <f t="shared" si="1"/>
        <v>584.5</v>
      </c>
      <c r="L11" s="48">
        <f t="shared" si="1"/>
        <v>594.5</v>
      </c>
      <c r="M11" s="48">
        <f t="shared" si="1"/>
        <v>602.5</v>
      </c>
      <c r="N11" s="52">
        <f t="shared" si="1"/>
        <v>610.9</v>
      </c>
      <c r="O11" s="68"/>
      <c r="P11" s="70"/>
      <c r="Q11" s="72"/>
    </row>
    <row r="12" spans="1:17" ht="18.75" customHeight="1" thickBot="1">
      <c r="A12" s="73">
        <v>3</v>
      </c>
      <c r="B12" s="78" t="s">
        <v>81</v>
      </c>
      <c r="C12" s="76" t="s">
        <v>77</v>
      </c>
      <c r="D12" s="80">
        <v>520</v>
      </c>
      <c r="E12" s="57">
        <v>8.5</v>
      </c>
      <c r="F12" s="58">
        <v>9.4</v>
      </c>
      <c r="G12" s="59">
        <v>9.2</v>
      </c>
      <c r="H12" s="58">
        <v>9.3</v>
      </c>
      <c r="I12" s="59">
        <v>9.1</v>
      </c>
      <c r="J12" s="58">
        <v>8.6</v>
      </c>
      <c r="K12" s="59">
        <v>9</v>
      </c>
      <c r="L12" s="58">
        <v>8.8</v>
      </c>
      <c r="M12" s="59">
        <v>9</v>
      </c>
      <c r="N12" s="60">
        <v>10.1</v>
      </c>
      <c r="O12" s="67">
        <f>SUM(E12:N12)</f>
        <v>91</v>
      </c>
      <c r="P12" s="69">
        <f>D12+O12</f>
        <v>611</v>
      </c>
      <c r="Q12" s="71">
        <f>IF(COUNT(P12),RANK(P12,P$8:P$23),"")</f>
        <v>2</v>
      </c>
    </row>
    <row r="13" spans="1:17" ht="18.75" customHeight="1" thickBot="1">
      <c r="A13" s="73"/>
      <c r="B13" s="79"/>
      <c r="C13" s="56"/>
      <c r="D13" s="80"/>
      <c r="E13" s="47">
        <f>SUM(D12,E12)</f>
        <v>528.5</v>
      </c>
      <c r="F13" s="48">
        <f>SUM(E13,F12)</f>
        <v>537.9</v>
      </c>
      <c r="G13" s="48">
        <f aca="true" t="shared" si="2" ref="G13:N13">SUM(F13,G12)</f>
        <v>547.1</v>
      </c>
      <c r="H13" s="48">
        <f t="shared" si="2"/>
        <v>556.4</v>
      </c>
      <c r="I13" s="48">
        <f t="shared" si="2"/>
        <v>565.5</v>
      </c>
      <c r="J13" s="48">
        <f t="shared" si="2"/>
        <v>574.1</v>
      </c>
      <c r="K13" s="48">
        <f t="shared" si="2"/>
        <v>583.1</v>
      </c>
      <c r="L13" s="48">
        <f t="shared" si="2"/>
        <v>591.9</v>
      </c>
      <c r="M13" s="48">
        <f t="shared" si="2"/>
        <v>600.9</v>
      </c>
      <c r="N13" s="52">
        <f t="shared" si="2"/>
        <v>611</v>
      </c>
      <c r="O13" s="68"/>
      <c r="P13" s="70"/>
      <c r="Q13" s="72"/>
    </row>
    <row r="14" spans="1:17" ht="18.75" customHeight="1" thickBot="1">
      <c r="A14" s="73">
        <v>4</v>
      </c>
      <c r="B14" s="76" t="s">
        <v>130</v>
      </c>
      <c r="C14" s="76" t="s">
        <v>43</v>
      </c>
      <c r="D14" s="77">
        <v>518</v>
      </c>
      <c r="E14" s="57">
        <v>10.4</v>
      </c>
      <c r="F14" s="58">
        <v>8.8</v>
      </c>
      <c r="G14" s="59">
        <v>10</v>
      </c>
      <c r="H14" s="58">
        <v>9</v>
      </c>
      <c r="I14" s="59">
        <v>9.1</v>
      </c>
      <c r="J14" s="58">
        <v>9.5</v>
      </c>
      <c r="K14" s="59">
        <v>7.9</v>
      </c>
      <c r="L14" s="58">
        <v>9.7</v>
      </c>
      <c r="M14" s="59">
        <v>7.4</v>
      </c>
      <c r="N14" s="60">
        <v>9.6</v>
      </c>
      <c r="O14" s="67">
        <f>SUM(E14:N14)</f>
        <v>91.4</v>
      </c>
      <c r="P14" s="69">
        <f>D14+O14</f>
        <v>609.4</v>
      </c>
      <c r="Q14" s="71">
        <f>IF(COUNT(P14),RANK(P14,P$8:P$23),"")</f>
        <v>4</v>
      </c>
    </row>
    <row r="15" spans="1:17" ht="18.75" customHeight="1" thickBot="1">
      <c r="A15" s="73"/>
      <c r="B15" s="56"/>
      <c r="C15" s="56"/>
      <c r="D15" s="77"/>
      <c r="E15" s="47">
        <f>SUM(D14,E14)</f>
        <v>528.4</v>
      </c>
      <c r="F15" s="48">
        <f>SUM(E15,F14)</f>
        <v>537.1999999999999</v>
      </c>
      <c r="G15" s="48">
        <f aca="true" t="shared" si="3" ref="G15:N15">SUM(F15,G14)</f>
        <v>547.1999999999999</v>
      </c>
      <c r="H15" s="48">
        <f t="shared" si="3"/>
        <v>556.1999999999999</v>
      </c>
      <c r="I15" s="48">
        <f t="shared" si="3"/>
        <v>565.3</v>
      </c>
      <c r="J15" s="48">
        <f t="shared" si="3"/>
        <v>574.8</v>
      </c>
      <c r="K15" s="48">
        <f t="shared" si="3"/>
        <v>582.6999999999999</v>
      </c>
      <c r="L15" s="48">
        <f t="shared" si="3"/>
        <v>592.4</v>
      </c>
      <c r="M15" s="48">
        <f t="shared" si="3"/>
        <v>599.8</v>
      </c>
      <c r="N15" s="52">
        <f t="shared" si="3"/>
        <v>609.4</v>
      </c>
      <c r="O15" s="68"/>
      <c r="P15" s="70"/>
      <c r="Q15" s="72"/>
    </row>
    <row r="16" spans="1:17" ht="18.75" customHeight="1" thickBot="1">
      <c r="A16" s="73">
        <v>5</v>
      </c>
      <c r="B16" s="76" t="s">
        <v>131</v>
      </c>
      <c r="C16" s="76" t="s">
        <v>44</v>
      </c>
      <c r="D16" s="77">
        <v>507</v>
      </c>
      <c r="E16" s="57">
        <v>9.3</v>
      </c>
      <c r="F16" s="58">
        <v>8.9</v>
      </c>
      <c r="G16" s="59">
        <v>7.3</v>
      </c>
      <c r="H16" s="58">
        <v>9.8</v>
      </c>
      <c r="I16" s="59">
        <v>8.5</v>
      </c>
      <c r="J16" s="58">
        <v>10.2</v>
      </c>
      <c r="K16" s="59">
        <v>8.9</v>
      </c>
      <c r="L16" s="58">
        <v>10.3</v>
      </c>
      <c r="M16" s="59">
        <v>8.5</v>
      </c>
      <c r="N16" s="60">
        <v>8.6</v>
      </c>
      <c r="O16" s="67">
        <f>SUM(E16:N16)</f>
        <v>90.3</v>
      </c>
      <c r="P16" s="69">
        <f>D16+O16</f>
        <v>597.3</v>
      </c>
      <c r="Q16" s="71">
        <f>IF(COUNT(P16),RANK(P16,P$8:P$23),"")</f>
        <v>5</v>
      </c>
    </row>
    <row r="17" spans="1:17" ht="18.75" customHeight="1" thickBot="1">
      <c r="A17" s="73"/>
      <c r="B17" s="56"/>
      <c r="C17" s="56"/>
      <c r="D17" s="77"/>
      <c r="E17" s="47">
        <f>SUM(D16,E16)</f>
        <v>516.3</v>
      </c>
      <c r="F17" s="48">
        <f>SUM(E17,F16)</f>
        <v>525.1999999999999</v>
      </c>
      <c r="G17" s="48">
        <f aca="true" t="shared" si="4" ref="G17:N17">SUM(F17,G16)</f>
        <v>532.4999999999999</v>
      </c>
      <c r="H17" s="48">
        <f t="shared" si="4"/>
        <v>542.2999999999998</v>
      </c>
      <c r="I17" s="48">
        <f t="shared" si="4"/>
        <v>550.7999999999998</v>
      </c>
      <c r="J17" s="48">
        <f t="shared" si="4"/>
        <v>560.9999999999999</v>
      </c>
      <c r="K17" s="48">
        <f t="shared" si="4"/>
        <v>569.8999999999999</v>
      </c>
      <c r="L17" s="48">
        <f t="shared" si="4"/>
        <v>580.1999999999998</v>
      </c>
      <c r="M17" s="48">
        <f t="shared" si="4"/>
        <v>588.6999999999998</v>
      </c>
      <c r="N17" s="52">
        <f t="shared" si="4"/>
        <v>597.2999999999998</v>
      </c>
      <c r="O17" s="68"/>
      <c r="P17" s="70"/>
      <c r="Q17" s="72"/>
    </row>
    <row r="18" spans="1:17" ht="18.75" customHeight="1" thickBot="1">
      <c r="A18" s="73">
        <v>6</v>
      </c>
      <c r="B18" s="78" t="s">
        <v>132</v>
      </c>
      <c r="C18" s="76" t="s">
        <v>45</v>
      </c>
      <c r="D18" s="80">
        <v>498</v>
      </c>
      <c r="E18" s="57">
        <v>8.8</v>
      </c>
      <c r="F18" s="58">
        <v>10.1</v>
      </c>
      <c r="G18" s="59">
        <v>10.9</v>
      </c>
      <c r="H18" s="58">
        <v>5</v>
      </c>
      <c r="I18" s="59">
        <v>7.9</v>
      </c>
      <c r="J18" s="58">
        <v>9.3</v>
      </c>
      <c r="K18" s="59">
        <v>8.7</v>
      </c>
      <c r="L18" s="58">
        <v>5.5</v>
      </c>
      <c r="M18" s="59">
        <v>7</v>
      </c>
      <c r="N18" s="60">
        <v>9.5</v>
      </c>
      <c r="O18" s="67">
        <f>SUM(E18:N18)</f>
        <v>82.7</v>
      </c>
      <c r="P18" s="69">
        <f>D18+O18</f>
        <v>580.7</v>
      </c>
      <c r="Q18" s="71">
        <f>IF(COUNT(P18),RANK(P18,P$8:P$23),"")</f>
        <v>6</v>
      </c>
    </row>
    <row r="19" spans="1:17" ht="18.75" customHeight="1" thickBot="1">
      <c r="A19" s="73"/>
      <c r="B19" s="79"/>
      <c r="C19" s="56"/>
      <c r="D19" s="80"/>
      <c r="E19" s="47">
        <f>SUM(D18:E18)</f>
        <v>506.8</v>
      </c>
      <c r="F19" s="48">
        <f>SUM(E19,F18)</f>
        <v>516.9</v>
      </c>
      <c r="G19" s="48">
        <f aca="true" t="shared" si="5" ref="G19:N19">SUM(F19,G18)</f>
        <v>527.8</v>
      </c>
      <c r="H19" s="48">
        <f t="shared" si="5"/>
        <v>532.8</v>
      </c>
      <c r="I19" s="48">
        <f t="shared" si="5"/>
        <v>540.6999999999999</v>
      </c>
      <c r="J19" s="48">
        <f t="shared" si="5"/>
        <v>549.9999999999999</v>
      </c>
      <c r="K19" s="48">
        <f t="shared" si="5"/>
        <v>558.6999999999999</v>
      </c>
      <c r="L19" s="48">
        <f t="shared" si="5"/>
        <v>564.1999999999999</v>
      </c>
      <c r="M19" s="48">
        <f t="shared" si="5"/>
        <v>571.1999999999999</v>
      </c>
      <c r="N19" s="52">
        <f t="shared" si="5"/>
        <v>580.6999999999999</v>
      </c>
      <c r="O19" s="68"/>
      <c r="P19" s="70"/>
      <c r="Q19" s="72"/>
    </row>
    <row r="20" spans="1:17" ht="18.75" customHeight="1" thickBot="1">
      <c r="A20" s="73">
        <v>7</v>
      </c>
      <c r="B20" s="78" t="s">
        <v>63</v>
      </c>
      <c r="C20" s="76" t="s">
        <v>77</v>
      </c>
      <c r="D20" s="80">
        <v>456</v>
      </c>
      <c r="E20" s="57">
        <v>9.8</v>
      </c>
      <c r="F20" s="58">
        <v>6.6</v>
      </c>
      <c r="G20" s="59">
        <v>8.2</v>
      </c>
      <c r="H20" s="58">
        <v>5.8</v>
      </c>
      <c r="I20" s="59">
        <v>7.8</v>
      </c>
      <c r="J20" s="58">
        <v>9.2</v>
      </c>
      <c r="K20" s="59">
        <v>7.6</v>
      </c>
      <c r="L20" s="58">
        <v>10.4</v>
      </c>
      <c r="M20" s="59">
        <v>5.4</v>
      </c>
      <c r="N20" s="60">
        <v>0</v>
      </c>
      <c r="O20" s="67">
        <f>SUM(E20:N20)</f>
        <v>70.8</v>
      </c>
      <c r="P20" s="69">
        <f>D20+O20</f>
        <v>526.8</v>
      </c>
      <c r="Q20" s="71">
        <f>IF(COUNT(P20),RANK(P20,P$8:P$23),"")</f>
        <v>7</v>
      </c>
    </row>
    <row r="21" spans="1:17" ht="18.75" customHeight="1" thickBot="1">
      <c r="A21" s="73"/>
      <c r="B21" s="79"/>
      <c r="C21" s="56"/>
      <c r="D21" s="80"/>
      <c r="E21" s="47">
        <f>SUM(D20:E20)</f>
        <v>465.8</v>
      </c>
      <c r="F21" s="48">
        <f>SUM(E21,F20)</f>
        <v>472.40000000000003</v>
      </c>
      <c r="G21" s="48">
        <f aca="true" t="shared" si="6" ref="G21:N21">SUM(F21,G20)</f>
        <v>480.6</v>
      </c>
      <c r="H21" s="48">
        <f t="shared" si="6"/>
        <v>486.40000000000003</v>
      </c>
      <c r="I21" s="48">
        <f t="shared" si="6"/>
        <v>494.20000000000005</v>
      </c>
      <c r="J21" s="48">
        <f t="shared" si="6"/>
        <v>503.40000000000003</v>
      </c>
      <c r="K21" s="48">
        <f t="shared" si="6"/>
        <v>511.00000000000006</v>
      </c>
      <c r="L21" s="48">
        <f t="shared" si="6"/>
        <v>521.4000000000001</v>
      </c>
      <c r="M21" s="48">
        <f t="shared" si="6"/>
        <v>526.8000000000001</v>
      </c>
      <c r="N21" s="52">
        <f t="shared" si="6"/>
        <v>526.8000000000001</v>
      </c>
      <c r="O21" s="68"/>
      <c r="P21" s="70"/>
      <c r="Q21" s="72"/>
    </row>
    <row r="22" spans="1:17" ht="18.75" customHeight="1" thickBot="1">
      <c r="A22" s="73">
        <v>8</v>
      </c>
      <c r="B22" s="74" t="s">
        <v>67</v>
      </c>
      <c r="C22" s="76" t="s">
        <v>77</v>
      </c>
      <c r="D22" s="77">
        <v>435</v>
      </c>
      <c r="E22" s="61">
        <v>10.6</v>
      </c>
      <c r="F22" s="62">
        <v>8</v>
      </c>
      <c r="G22" s="63">
        <v>3.2</v>
      </c>
      <c r="H22" s="62">
        <v>9.4</v>
      </c>
      <c r="I22" s="63">
        <v>8.7</v>
      </c>
      <c r="J22" s="62">
        <v>0</v>
      </c>
      <c r="K22" s="63">
        <v>10</v>
      </c>
      <c r="L22" s="62">
        <v>5.6</v>
      </c>
      <c r="M22" s="63">
        <v>5.3</v>
      </c>
      <c r="N22" s="64">
        <v>8.3</v>
      </c>
      <c r="O22" s="67">
        <f>SUM(E22:N22)</f>
        <v>69.10000000000001</v>
      </c>
      <c r="P22" s="67">
        <f>D22+O22</f>
        <v>504.1</v>
      </c>
      <c r="Q22" s="71">
        <f>IF(COUNT(P22),RANK(P22,P$8:P$23),"")</f>
        <v>8</v>
      </c>
    </row>
    <row r="23" spans="1:17" ht="18.75" customHeight="1" thickBot="1">
      <c r="A23" s="73"/>
      <c r="B23" s="75"/>
      <c r="C23" s="56"/>
      <c r="D23" s="77"/>
      <c r="E23" s="47">
        <f>SUM(D22:E22)</f>
        <v>445.6</v>
      </c>
      <c r="F23" s="48">
        <f>SUM(E23,F22)</f>
        <v>453.6</v>
      </c>
      <c r="G23" s="48">
        <f aca="true" t="shared" si="7" ref="G23:N23">SUM(F23,G22)</f>
        <v>456.8</v>
      </c>
      <c r="H23" s="48">
        <f t="shared" si="7"/>
        <v>466.2</v>
      </c>
      <c r="I23" s="48">
        <f t="shared" si="7"/>
        <v>474.9</v>
      </c>
      <c r="J23" s="48">
        <f t="shared" si="7"/>
        <v>474.9</v>
      </c>
      <c r="K23" s="48">
        <f t="shared" si="7"/>
        <v>484.9</v>
      </c>
      <c r="L23" s="48">
        <f t="shared" si="7"/>
        <v>490.5</v>
      </c>
      <c r="M23" s="48">
        <f t="shared" si="7"/>
        <v>495.8</v>
      </c>
      <c r="N23" s="52">
        <f t="shared" si="7"/>
        <v>504.1</v>
      </c>
      <c r="O23" s="68"/>
      <c r="P23" s="68"/>
      <c r="Q23" s="72"/>
    </row>
  </sheetData>
  <mergeCells count="65">
    <mergeCell ref="A1:Q2"/>
    <mergeCell ref="A3:Q4"/>
    <mergeCell ref="A6:A7"/>
    <mergeCell ref="B6:B7"/>
    <mergeCell ref="C6:C7"/>
    <mergeCell ref="D6:D7"/>
    <mergeCell ref="O6:O7"/>
    <mergeCell ref="P6:P7"/>
    <mergeCell ref="Q6:Q7"/>
    <mergeCell ref="A8:A9"/>
    <mergeCell ref="B8:B9"/>
    <mergeCell ref="C8:C9"/>
    <mergeCell ref="D8:D9"/>
    <mergeCell ref="O8:O9"/>
    <mergeCell ref="P8:P9"/>
    <mergeCell ref="Q8:Q9"/>
    <mergeCell ref="A10:A11"/>
    <mergeCell ref="B10:B11"/>
    <mergeCell ref="C10:C11"/>
    <mergeCell ref="D10:D11"/>
    <mergeCell ref="O10:O11"/>
    <mergeCell ref="P10:P11"/>
    <mergeCell ref="Q10:Q11"/>
    <mergeCell ref="A12:A13"/>
    <mergeCell ref="B12:B13"/>
    <mergeCell ref="C12:C13"/>
    <mergeCell ref="D12:D13"/>
    <mergeCell ref="O12:O13"/>
    <mergeCell ref="P12:P13"/>
    <mergeCell ref="Q12:Q13"/>
    <mergeCell ref="A14:A15"/>
    <mergeCell ref="B14:B15"/>
    <mergeCell ref="C14:C15"/>
    <mergeCell ref="D14:D15"/>
    <mergeCell ref="O14:O15"/>
    <mergeCell ref="P14:P15"/>
    <mergeCell ref="Q14:Q15"/>
    <mergeCell ref="A16:A17"/>
    <mergeCell ref="B16:B17"/>
    <mergeCell ref="C16:C17"/>
    <mergeCell ref="D16:D17"/>
    <mergeCell ref="O16:O17"/>
    <mergeCell ref="P16:P17"/>
    <mergeCell ref="Q16:Q17"/>
    <mergeCell ref="A18:A19"/>
    <mergeCell ref="B18:B19"/>
    <mergeCell ref="C18:C19"/>
    <mergeCell ref="D18:D19"/>
    <mergeCell ref="O18:O19"/>
    <mergeCell ref="P18:P19"/>
    <mergeCell ref="Q18:Q19"/>
    <mergeCell ref="A20:A21"/>
    <mergeCell ref="B20:B21"/>
    <mergeCell ref="C20:C21"/>
    <mergeCell ref="D20:D21"/>
    <mergeCell ref="O20:O21"/>
    <mergeCell ref="P20:P21"/>
    <mergeCell ref="Q20:Q21"/>
    <mergeCell ref="A22:A23"/>
    <mergeCell ref="B22:B23"/>
    <mergeCell ref="C22:C23"/>
    <mergeCell ref="D22:D23"/>
    <mergeCell ref="O22:O23"/>
    <mergeCell ref="P22:P23"/>
    <mergeCell ref="Q22:Q23"/>
  </mergeCells>
  <conditionalFormatting sqref="E22:N22 E8:N8 E10:N10 E12:N12 E14:N14 E16:N16 E18:N18 E20:N20">
    <cfRule type="cellIs" priority="1" dxfId="0" operator="greaterThanOrEqual" stopIfTrue="1">
      <formula>10</formula>
    </cfRule>
  </conditionalFormatting>
  <printOptions/>
  <pageMargins left="0.75" right="0.75" top="1" bottom="1" header="0.512" footer="0.512"/>
  <pageSetup horizontalDpi="360" verticalDpi="360" orientation="landscape" paperSize="13" scale="65" r:id="rId1"/>
  <headerFooter alignWithMargins="0">
    <oddFooter>&amp;L&amp;D&amp;T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A1" sqref="A1:Q2"/>
    </sheetView>
  </sheetViews>
  <sheetFormatPr defaultColWidth="9.00390625" defaultRowHeight="13.5"/>
  <cols>
    <col min="1" max="1" width="4.625" style="0" customWidth="1"/>
    <col min="2" max="2" width="12.25390625" style="0" customWidth="1"/>
    <col min="3" max="3" width="15.00390625" style="0" customWidth="1"/>
    <col min="4" max="4" width="5.75390625" style="0" customWidth="1"/>
    <col min="5" max="14" width="6.125" style="0" customWidth="1"/>
    <col min="15" max="16" width="8.00390625" style="0" customWidth="1"/>
    <col min="17" max="17" width="4.625" style="0" customWidth="1"/>
  </cols>
  <sheetData>
    <row r="1" spans="1:17" ht="15" customHeight="1">
      <c r="A1" s="91" t="s">
        <v>123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ht="1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ht="15" customHeight="1">
      <c r="A3" s="82" t="s">
        <v>160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ht="15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</row>
    <row r="5" spans="1:17" ht="19.5" customHeight="1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8.75" customHeight="1" thickBot="1">
      <c r="A6" s="83" t="s">
        <v>34</v>
      </c>
      <c r="B6" s="83" t="s">
        <v>16</v>
      </c>
      <c r="C6" s="83" t="s">
        <v>17</v>
      </c>
      <c r="D6" s="84" t="s">
        <v>18</v>
      </c>
      <c r="E6" s="49" t="s">
        <v>157</v>
      </c>
      <c r="F6" s="34" t="s">
        <v>158</v>
      </c>
      <c r="G6" s="50" t="s">
        <v>19</v>
      </c>
      <c r="H6" s="34" t="s">
        <v>20</v>
      </c>
      <c r="I6" s="50" t="s">
        <v>0</v>
      </c>
      <c r="J6" s="34" t="s">
        <v>21</v>
      </c>
      <c r="K6" s="50" t="s">
        <v>22</v>
      </c>
      <c r="L6" s="34" t="s">
        <v>23</v>
      </c>
      <c r="M6" s="49" t="s">
        <v>24</v>
      </c>
      <c r="N6" s="51" t="s">
        <v>25</v>
      </c>
      <c r="O6" s="86" t="s">
        <v>159</v>
      </c>
      <c r="P6" s="88" t="s">
        <v>26</v>
      </c>
      <c r="Q6" s="90" t="s">
        <v>27</v>
      </c>
    </row>
    <row r="7" spans="1:17" ht="18.75" customHeight="1" thickBot="1">
      <c r="A7" s="83"/>
      <c r="B7" s="83"/>
      <c r="C7" s="83"/>
      <c r="D7" s="85"/>
      <c r="E7" s="15" t="s">
        <v>35</v>
      </c>
      <c r="F7" s="16" t="s">
        <v>35</v>
      </c>
      <c r="G7" s="17" t="s">
        <v>35</v>
      </c>
      <c r="H7" s="16" t="s">
        <v>35</v>
      </c>
      <c r="I7" s="17" t="s">
        <v>35</v>
      </c>
      <c r="J7" s="16" t="s">
        <v>35</v>
      </c>
      <c r="K7" s="17" t="s">
        <v>35</v>
      </c>
      <c r="L7" s="16" t="s">
        <v>35</v>
      </c>
      <c r="M7" s="17" t="s">
        <v>35</v>
      </c>
      <c r="N7" s="18" t="s">
        <v>35</v>
      </c>
      <c r="O7" s="87"/>
      <c r="P7" s="89"/>
      <c r="Q7" s="90"/>
    </row>
    <row r="8" spans="1:17" ht="18.75" customHeight="1" thickBot="1">
      <c r="A8" s="73">
        <v>1</v>
      </c>
      <c r="B8" s="76" t="s">
        <v>133</v>
      </c>
      <c r="C8" s="76" t="s">
        <v>43</v>
      </c>
      <c r="D8" s="80">
        <v>584</v>
      </c>
      <c r="E8" s="57">
        <v>8.6</v>
      </c>
      <c r="F8" s="58">
        <v>10.5</v>
      </c>
      <c r="G8" s="59">
        <v>9</v>
      </c>
      <c r="H8" s="58">
        <v>10.5</v>
      </c>
      <c r="I8" s="59">
        <v>10.3</v>
      </c>
      <c r="J8" s="58">
        <v>8.4</v>
      </c>
      <c r="K8" s="59">
        <v>9.7</v>
      </c>
      <c r="L8" s="58">
        <v>8.1</v>
      </c>
      <c r="M8" s="59">
        <v>10.6</v>
      </c>
      <c r="N8" s="60">
        <v>9.5</v>
      </c>
      <c r="O8" s="67">
        <f>SUM(E8:N8)</f>
        <v>95.19999999999999</v>
      </c>
      <c r="P8" s="69">
        <f>D8+O8</f>
        <v>679.2</v>
      </c>
      <c r="Q8" s="71">
        <f>IF(COUNT(P8),RANK(P8,P$8:P$23),"")</f>
        <v>1</v>
      </c>
    </row>
    <row r="9" spans="1:17" ht="18.75" customHeight="1" thickBot="1">
      <c r="A9" s="73"/>
      <c r="B9" s="56"/>
      <c r="C9" s="56"/>
      <c r="D9" s="80"/>
      <c r="E9" s="47">
        <f>SUM(D8,E8)</f>
        <v>592.6</v>
      </c>
      <c r="F9" s="48">
        <f>SUM(E9,F8)</f>
        <v>603.1</v>
      </c>
      <c r="G9" s="48">
        <f aca="true" t="shared" si="0" ref="G9:N9">SUM(F9,G8)</f>
        <v>612.1</v>
      </c>
      <c r="H9" s="48">
        <f t="shared" si="0"/>
        <v>622.6</v>
      </c>
      <c r="I9" s="48">
        <f t="shared" si="0"/>
        <v>632.9</v>
      </c>
      <c r="J9" s="48">
        <f t="shared" si="0"/>
        <v>641.3</v>
      </c>
      <c r="K9" s="48">
        <f t="shared" si="0"/>
        <v>651</v>
      </c>
      <c r="L9" s="48">
        <f t="shared" si="0"/>
        <v>659.1</v>
      </c>
      <c r="M9" s="48">
        <f t="shared" si="0"/>
        <v>669.7</v>
      </c>
      <c r="N9" s="52">
        <f t="shared" si="0"/>
        <v>679.2</v>
      </c>
      <c r="O9" s="68"/>
      <c r="P9" s="70"/>
      <c r="Q9" s="72"/>
    </row>
    <row r="10" spans="1:17" ht="18.75" customHeight="1" thickBot="1">
      <c r="A10" s="73">
        <v>2</v>
      </c>
      <c r="B10" s="74" t="s">
        <v>134</v>
      </c>
      <c r="C10" s="76" t="s">
        <v>77</v>
      </c>
      <c r="D10" s="80">
        <v>561</v>
      </c>
      <c r="E10" s="57">
        <v>8.2</v>
      </c>
      <c r="F10" s="58">
        <v>8.9</v>
      </c>
      <c r="G10" s="59">
        <v>9.3</v>
      </c>
      <c r="H10" s="58">
        <v>9.6</v>
      </c>
      <c r="I10" s="59">
        <v>10.4</v>
      </c>
      <c r="J10" s="58">
        <v>9.1</v>
      </c>
      <c r="K10" s="59">
        <v>8.3</v>
      </c>
      <c r="L10" s="58">
        <v>10.2</v>
      </c>
      <c r="M10" s="59">
        <v>9.7</v>
      </c>
      <c r="N10" s="60">
        <v>7.6</v>
      </c>
      <c r="O10" s="67">
        <f>SUM(E10:N10)</f>
        <v>91.3</v>
      </c>
      <c r="P10" s="69">
        <f>D10+O10</f>
        <v>652.3</v>
      </c>
      <c r="Q10" s="71">
        <f>IF(COUNT(P10),RANK(P10,P$8:P$23),"")</f>
        <v>3</v>
      </c>
    </row>
    <row r="11" spans="1:17" ht="18.75" customHeight="1" thickBot="1">
      <c r="A11" s="73"/>
      <c r="B11" s="75"/>
      <c r="C11" s="56"/>
      <c r="D11" s="80"/>
      <c r="E11" s="47">
        <f>SUM(D10,E10)</f>
        <v>569.2</v>
      </c>
      <c r="F11" s="48">
        <f aca="true" t="shared" si="1" ref="F11:N11">SUM(E11,F10)</f>
        <v>578.1</v>
      </c>
      <c r="G11" s="48">
        <f t="shared" si="1"/>
        <v>587.4</v>
      </c>
      <c r="H11" s="48">
        <f t="shared" si="1"/>
        <v>597</v>
      </c>
      <c r="I11" s="48">
        <f t="shared" si="1"/>
        <v>607.4</v>
      </c>
      <c r="J11" s="48">
        <f t="shared" si="1"/>
        <v>616.5</v>
      </c>
      <c r="K11" s="48">
        <f t="shared" si="1"/>
        <v>624.8</v>
      </c>
      <c r="L11" s="48">
        <f t="shared" si="1"/>
        <v>635</v>
      </c>
      <c r="M11" s="48">
        <f t="shared" si="1"/>
        <v>644.7</v>
      </c>
      <c r="N11" s="52">
        <f t="shared" si="1"/>
        <v>652.3000000000001</v>
      </c>
      <c r="O11" s="68"/>
      <c r="P11" s="70"/>
      <c r="Q11" s="72"/>
    </row>
    <row r="12" spans="1:17" ht="18.75" customHeight="1" thickBot="1">
      <c r="A12" s="73">
        <v>3</v>
      </c>
      <c r="B12" s="78" t="s">
        <v>83</v>
      </c>
      <c r="C12" s="76" t="s">
        <v>48</v>
      </c>
      <c r="D12" s="80">
        <v>560</v>
      </c>
      <c r="E12" s="57">
        <v>9.6</v>
      </c>
      <c r="F12" s="58">
        <v>10.1</v>
      </c>
      <c r="G12" s="59">
        <v>8.8</v>
      </c>
      <c r="H12" s="58">
        <v>10.5</v>
      </c>
      <c r="I12" s="59">
        <v>10.4</v>
      </c>
      <c r="J12" s="58">
        <v>10.3</v>
      </c>
      <c r="K12" s="59">
        <v>10.2</v>
      </c>
      <c r="L12" s="58">
        <v>10</v>
      </c>
      <c r="M12" s="59">
        <v>10.2</v>
      </c>
      <c r="N12" s="60">
        <v>9.4</v>
      </c>
      <c r="O12" s="67">
        <f>SUM(E12:N12)</f>
        <v>99.50000000000001</v>
      </c>
      <c r="P12" s="69">
        <f>D12+O12</f>
        <v>659.5</v>
      </c>
      <c r="Q12" s="71">
        <f>IF(COUNT(P12),RANK(P12,P$8:P$23),"")</f>
        <v>2</v>
      </c>
    </row>
    <row r="13" spans="1:17" ht="18.75" customHeight="1" thickBot="1">
      <c r="A13" s="73"/>
      <c r="B13" s="79"/>
      <c r="C13" s="56"/>
      <c r="D13" s="80"/>
      <c r="E13" s="47">
        <f>SUM(D12,E12)</f>
        <v>569.6</v>
      </c>
      <c r="F13" s="48">
        <f aca="true" t="shared" si="2" ref="F13:N13">SUM(E13,F12)</f>
        <v>579.7</v>
      </c>
      <c r="G13" s="48">
        <f t="shared" si="2"/>
        <v>588.5</v>
      </c>
      <c r="H13" s="48">
        <f t="shared" si="2"/>
        <v>599</v>
      </c>
      <c r="I13" s="48">
        <f t="shared" si="2"/>
        <v>609.4</v>
      </c>
      <c r="J13" s="48">
        <f t="shared" si="2"/>
        <v>619.6999999999999</v>
      </c>
      <c r="K13" s="48">
        <f t="shared" si="2"/>
        <v>629.9</v>
      </c>
      <c r="L13" s="48">
        <f t="shared" si="2"/>
        <v>639.9</v>
      </c>
      <c r="M13" s="48">
        <f t="shared" si="2"/>
        <v>650.1</v>
      </c>
      <c r="N13" s="52">
        <f t="shared" si="2"/>
        <v>659.5</v>
      </c>
      <c r="O13" s="68"/>
      <c r="P13" s="70"/>
      <c r="Q13" s="72"/>
    </row>
    <row r="14" spans="1:17" ht="18.75" customHeight="1" thickBot="1">
      <c r="A14" s="73">
        <v>4</v>
      </c>
      <c r="B14" s="76" t="s">
        <v>64</v>
      </c>
      <c r="C14" s="76" t="s">
        <v>45</v>
      </c>
      <c r="D14" s="77">
        <v>550</v>
      </c>
      <c r="E14" s="57">
        <v>6.2</v>
      </c>
      <c r="F14" s="58">
        <v>6.5</v>
      </c>
      <c r="G14" s="59">
        <v>9.7</v>
      </c>
      <c r="H14" s="58">
        <v>7.1</v>
      </c>
      <c r="I14" s="59">
        <v>8.8</v>
      </c>
      <c r="J14" s="58">
        <v>8</v>
      </c>
      <c r="K14" s="59">
        <v>8.6</v>
      </c>
      <c r="L14" s="58">
        <v>8.8</v>
      </c>
      <c r="M14" s="59">
        <v>10.3</v>
      </c>
      <c r="N14" s="60">
        <v>9.4</v>
      </c>
      <c r="O14" s="67">
        <f>SUM(E14:N14)</f>
        <v>83.4</v>
      </c>
      <c r="P14" s="69">
        <f>D14+O14</f>
        <v>633.4</v>
      </c>
      <c r="Q14" s="71">
        <f>IF(COUNT(P14),RANK(P14,P$8:P$23),"")</f>
        <v>7</v>
      </c>
    </row>
    <row r="15" spans="1:17" ht="18.75" customHeight="1" thickBot="1">
      <c r="A15" s="73"/>
      <c r="B15" s="56"/>
      <c r="C15" s="56"/>
      <c r="D15" s="77"/>
      <c r="E15" s="47">
        <f>SUM(E14,D14)</f>
        <v>556.2</v>
      </c>
      <c r="F15" s="48">
        <f aca="true" t="shared" si="3" ref="F15:N15">SUM(E15,F14)</f>
        <v>562.7</v>
      </c>
      <c r="G15" s="48">
        <f t="shared" si="3"/>
        <v>572.4000000000001</v>
      </c>
      <c r="H15" s="48">
        <f t="shared" si="3"/>
        <v>579.5000000000001</v>
      </c>
      <c r="I15" s="48">
        <f t="shared" si="3"/>
        <v>588.3000000000001</v>
      </c>
      <c r="J15" s="48">
        <f t="shared" si="3"/>
        <v>596.3000000000001</v>
      </c>
      <c r="K15" s="48">
        <f t="shared" si="3"/>
        <v>604.9000000000001</v>
      </c>
      <c r="L15" s="48">
        <f t="shared" si="3"/>
        <v>613.7</v>
      </c>
      <c r="M15" s="48">
        <f t="shared" si="3"/>
        <v>624</v>
      </c>
      <c r="N15" s="52">
        <f t="shared" si="3"/>
        <v>633.4</v>
      </c>
      <c r="O15" s="68"/>
      <c r="P15" s="70"/>
      <c r="Q15" s="72"/>
    </row>
    <row r="16" spans="1:17" ht="18.75" customHeight="1" thickBot="1">
      <c r="A16" s="73">
        <v>5</v>
      </c>
      <c r="B16" s="76" t="s">
        <v>68</v>
      </c>
      <c r="C16" s="76" t="s">
        <v>45</v>
      </c>
      <c r="D16" s="77">
        <v>549</v>
      </c>
      <c r="E16" s="57">
        <v>10.4</v>
      </c>
      <c r="F16" s="58">
        <v>9.9</v>
      </c>
      <c r="G16" s="59">
        <v>10.1</v>
      </c>
      <c r="H16" s="58">
        <v>9.3</v>
      </c>
      <c r="I16" s="59">
        <v>9.6</v>
      </c>
      <c r="J16" s="58">
        <v>10.3</v>
      </c>
      <c r="K16" s="59">
        <v>10.9</v>
      </c>
      <c r="L16" s="58">
        <v>10.2</v>
      </c>
      <c r="M16" s="59">
        <v>10.6</v>
      </c>
      <c r="N16" s="60">
        <v>9.9</v>
      </c>
      <c r="O16" s="67">
        <f>SUM(E16:N16)</f>
        <v>101.20000000000002</v>
      </c>
      <c r="P16" s="69">
        <f>D16+O16</f>
        <v>650.2</v>
      </c>
      <c r="Q16" s="71">
        <f>IF(COUNT(P16),RANK(P16,P$8:P$23),"")</f>
        <v>4</v>
      </c>
    </row>
    <row r="17" spans="1:17" ht="18.75" customHeight="1" thickBot="1">
      <c r="A17" s="73"/>
      <c r="B17" s="56"/>
      <c r="C17" s="56"/>
      <c r="D17" s="77"/>
      <c r="E17" s="47">
        <f>SUM(E16,D16)</f>
        <v>559.4</v>
      </c>
      <c r="F17" s="48">
        <f aca="true" t="shared" si="4" ref="F17:N17">SUM(E17,F16)</f>
        <v>569.3</v>
      </c>
      <c r="G17" s="48">
        <f t="shared" si="4"/>
        <v>579.4</v>
      </c>
      <c r="H17" s="48">
        <f t="shared" si="4"/>
        <v>588.6999999999999</v>
      </c>
      <c r="I17" s="48">
        <f t="shared" si="4"/>
        <v>598.3</v>
      </c>
      <c r="J17" s="48">
        <f t="shared" si="4"/>
        <v>608.5999999999999</v>
      </c>
      <c r="K17" s="48">
        <f t="shared" si="4"/>
        <v>619.4999999999999</v>
      </c>
      <c r="L17" s="48">
        <f t="shared" si="4"/>
        <v>629.6999999999999</v>
      </c>
      <c r="M17" s="48">
        <f t="shared" si="4"/>
        <v>640.3</v>
      </c>
      <c r="N17" s="52">
        <f t="shared" si="4"/>
        <v>650.1999999999999</v>
      </c>
      <c r="O17" s="68"/>
      <c r="P17" s="70"/>
      <c r="Q17" s="72"/>
    </row>
    <row r="18" spans="1:17" ht="18.75" customHeight="1" thickBot="1">
      <c r="A18" s="73">
        <v>6</v>
      </c>
      <c r="B18" s="78" t="s">
        <v>69</v>
      </c>
      <c r="C18" s="76" t="s">
        <v>45</v>
      </c>
      <c r="D18" s="80">
        <v>546</v>
      </c>
      <c r="E18" s="57">
        <v>7.7</v>
      </c>
      <c r="F18" s="58">
        <v>7.8</v>
      </c>
      <c r="G18" s="59">
        <v>8.9</v>
      </c>
      <c r="H18" s="58">
        <v>9.4</v>
      </c>
      <c r="I18" s="59">
        <v>9.3</v>
      </c>
      <c r="J18" s="58">
        <v>9.3</v>
      </c>
      <c r="K18" s="59">
        <v>10.7</v>
      </c>
      <c r="L18" s="58">
        <v>8.8</v>
      </c>
      <c r="M18" s="59">
        <v>10.8</v>
      </c>
      <c r="N18" s="60">
        <v>10</v>
      </c>
      <c r="O18" s="67">
        <f>SUM(E18:N18)</f>
        <v>92.69999999999999</v>
      </c>
      <c r="P18" s="69">
        <f>D18+O18</f>
        <v>638.7</v>
      </c>
      <c r="Q18" s="71">
        <f>IF(COUNT(P18),RANK(P18,P$8:P$23),"")</f>
        <v>5</v>
      </c>
    </row>
    <row r="19" spans="1:17" ht="18.75" customHeight="1" thickBot="1">
      <c r="A19" s="73"/>
      <c r="B19" s="79"/>
      <c r="C19" s="56"/>
      <c r="D19" s="80"/>
      <c r="E19" s="47">
        <f>SUM(E18,D18)</f>
        <v>553.7</v>
      </c>
      <c r="F19" s="48">
        <f aca="true" t="shared" si="5" ref="F19:N19">SUM(E19,F18)</f>
        <v>561.5</v>
      </c>
      <c r="G19" s="48">
        <f t="shared" si="5"/>
        <v>570.4</v>
      </c>
      <c r="H19" s="48">
        <f t="shared" si="5"/>
        <v>579.8</v>
      </c>
      <c r="I19" s="48">
        <f t="shared" si="5"/>
        <v>589.0999999999999</v>
      </c>
      <c r="J19" s="48">
        <f t="shared" si="5"/>
        <v>598.3999999999999</v>
      </c>
      <c r="K19" s="48">
        <f t="shared" si="5"/>
        <v>609.0999999999999</v>
      </c>
      <c r="L19" s="48">
        <f t="shared" si="5"/>
        <v>617.8999999999999</v>
      </c>
      <c r="M19" s="48">
        <f t="shared" si="5"/>
        <v>628.6999999999998</v>
      </c>
      <c r="N19" s="52">
        <f t="shared" si="5"/>
        <v>638.6999999999998</v>
      </c>
      <c r="O19" s="68"/>
      <c r="P19" s="70"/>
      <c r="Q19" s="72"/>
    </row>
    <row r="20" spans="1:17" ht="18.75" customHeight="1" thickBot="1">
      <c r="A20" s="73">
        <v>7</v>
      </c>
      <c r="B20" s="78" t="s">
        <v>75</v>
      </c>
      <c r="C20" s="76" t="s">
        <v>45</v>
      </c>
      <c r="D20" s="80">
        <v>545</v>
      </c>
      <c r="E20" s="57">
        <v>10.1</v>
      </c>
      <c r="F20" s="58">
        <v>8</v>
      </c>
      <c r="G20" s="59">
        <v>9.5</v>
      </c>
      <c r="H20" s="58">
        <v>8.2</v>
      </c>
      <c r="I20" s="59">
        <v>8.5</v>
      </c>
      <c r="J20" s="58">
        <v>9.1</v>
      </c>
      <c r="K20" s="59">
        <v>10.5</v>
      </c>
      <c r="L20" s="58">
        <v>9.8</v>
      </c>
      <c r="M20" s="59">
        <v>10.5</v>
      </c>
      <c r="N20" s="60">
        <v>8.6</v>
      </c>
      <c r="O20" s="67">
        <f>SUM(E20:N20)</f>
        <v>92.8</v>
      </c>
      <c r="P20" s="69">
        <f>D20+O20</f>
        <v>637.8</v>
      </c>
      <c r="Q20" s="71">
        <f>IF(COUNT(P20),RANK(P20,P$8:P$23),"")</f>
        <v>6</v>
      </c>
    </row>
    <row r="21" spans="1:17" ht="18.75" customHeight="1" thickBot="1">
      <c r="A21" s="73"/>
      <c r="B21" s="79"/>
      <c r="C21" s="56"/>
      <c r="D21" s="80"/>
      <c r="E21" s="47">
        <f>SUM(E20,D20)</f>
        <v>555.1</v>
      </c>
      <c r="F21" s="48">
        <f aca="true" t="shared" si="6" ref="F21:N21">SUM(E21,F20)</f>
        <v>563.1</v>
      </c>
      <c r="G21" s="48">
        <f t="shared" si="6"/>
        <v>572.6</v>
      </c>
      <c r="H21" s="48">
        <f t="shared" si="6"/>
        <v>580.8000000000001</v>
      </c>
      <c r="I21" s="48">
        <f t="shared" si="6"/>
        <v>589.3000000000001</v>
      </c>
      <c r="J21" s="48">
        <f t="shared" si="6"/>
        <v>598.4000000000001</v>
      </c>
      <c r="K21" s="48">
        <f t="shared" si="6"/>
        <v>608.9000000000001</v>
      </c>
      <c r="L21" s="48">
        <f t="shared" si="6"/>
        <v>618.7</v>
      </c>
      <c r="M21" s="48">
        <f t="shared" si="6"/>
        <v>629.2</v>
      </c>
      <c r="N21" s="52">
        <f t="shared" si="6"/>
        <v>637.8000000000001</v>
      </c>
      <c r="O21" s="68"/>
      <c r="P21" s="70"/>
      <c r="Q21" s="72"/>
    </row>
    <row r="22" spans="1:17" ht="18.75" customHeight="1" thickBot="1">
      <c r="A22" s="73">
        <v>8</v>
      </c>
      <c r="B22" s="74" t="s">
        <v>80</v>
      </c>
      <c r="C22" s="76" t="s">
        <v>46</v>
      </c>
      <c r="D22" s="77">
        <v>530</v>
      </c>
      <c r="E22" s="61">
        <v>9.5</v>
      </c>
      <c r="F22" s="62">
        <v>7.5</v>
      </c>
      <c r="G22" s="63">
        <v>8.7</v>
      </c>
      <c r="H22" s="62">
        <v>8.3</v>
      </c>
      <c r="I22" s="63">
        <v>10.3</v>
      </c>
      <c r="J22" s="62">
        <v>9</v>
      </c>
      <c r="K22" s="63">
        <v>9.1</v>
      </c>
      <c r="L22" s="62">
        <v>6</v>
      </c>
      <c r="M22" s="63">
        <v>10.1</v>
      </c>
      <c r="N22" s="64">
        <v>9.4</v>
      </c>
      <c r="O22" s="67">
        <f>SUM(E22:N22)</f>
        <v>87.9</v>
      </c>
      <c r="P22" s="67">
        <f>D22+O22</f>
        <v>617.9</v>
      </c>
      <c r="Q22" s="71">
        <f>IF(COUNT(P22),RANK(P22,P$8:P$23),"")</f>
        <v>8</v>
      </c>
    </row>
    <row r="23" spans="1:17" ht="18.75" customHeight="1" thickBot="1">
      <c r="A23" s="73"/>
      <c r="B23" s="75"/>
      <c r="C23" s="56"/>
      <c r="D23" s="77"/>
      <c r="E23" s="53">
        <f>SUM(E22,D22)</f>
        <v>539.5</v>
      </c>
      <c r="F23" s="48">
        <f aca="true" t="shared" si="7" ref="F23:N23">SUM(E23,F22)</f>
        <v>547</v>
      </c>
      <c r="G23" s="48">
        <f t="shared" si="7"/>
        <v>555.7</v>
      </c>
      <c r="H23" s="48">
        <f t="shared" si="7"/>
        <v>564</v>
      </c>
      <c r="I23" s="48">
        <f t="shared" si="7"/>
        <v>574.3</v>
      </c>
      <c r="J23" s="48">
        <f t="shared" si="7"/>
        <v>583.3</v>
      </c>
      <c r="K23" s="48">
        <f t="shared" si="7"/>
        <v>592.4</v>
      </c>
      <c r="L23" s="48">
        <f t="shared" si="7"/>
        <v>598.4</v>
      </c>
      <c r="M23" s="48">
        <f t="shared" si="7"/>
        <v>608.5</v>
      </c>
      <c r="N23" s="52">
        <f t="shared" si="7"/>
        <v>617.9</v>
      </c>
      <c r="O23" s="68"/>
      <c r="P23" s="68"/>
      <c r="Q23" s="72"/>
    </row>
  </sheetData>
  <mergeCells count="65">
    <mergeCell ref="O20:O21"/>
    <mergeCell ref="P20:P21"/>
    <mergeCell ref="Q20:Q21"/>
    <mergeCell ref="A22:A23"/>
    <mergeCell ref="B22:B23"/>
    <mergeCell ref="C22:C23"/>
    <mergeCell ref="D22:D23"/>
    <mergeCell ref="O22:O23"/>
    <mergeCell ref="P22:P23"/>
    <mergeCell ref="Q22:Q23"/>
    <mergeCell ref="A20:A21"/>
    <mergeCell ref="B20:B21"/>
    <mergeCell ref="C20:C21"/>
    <mergeCell ref="D20:D21"/>
    <mergeCell ref="O16:O17"/>
    <mergeCell ref="P16:P17"/>
    <mergeCell ref="Q16:Q17"/>
    <mergeCell ref="A18:A19"/>
    <mergeCell ref="B18:B19"/>
    <mergeCell ref="C18:C19"/>
    <mergeCell ref="D18:D19"/>
    <mergeCell ref="O18:O19"/>
    <mergeCell ref="P18:P19"/>
    <mergeCell ref="Q18:Q19"/>
    <mergeCell ref="A16:A17"/>
    <mergeCell ref="B16:B17"/>
    <mergeCell ref="C16:C17"/>
    <mergeCell ref="D16:D17"/>
    <mergeCell ref="O12:O13"/>
    <mergeCell ref="P12:P13"/>
    <mergeCell ref="Q12:Q13"/>
    <mergeCell ref="A14:A15"/>
    <mergeCell ref="B14:B15"/>
    <mergeCell ref="C14:C15"/>
    <mergeCell ref="D14:D15"/>
    <mergeCell ref="O14:O15"/>
    <mergeCell ref="P14:P15"/>
    <mergeCell ref="Q14:Q15"/>
    <mergeCell ref="A12:A13"/>
    <mergeCell ref="B12:B13"/>
    <mergeCell ref="C12:C13"/>
    <mergeCell ref="D12:D13"/>
    <mergeCell ref="O8:O9"/>
    <mergeCell ref="P8:P9"/>
    <mergeCell ref="Q8:Q9"/>
    <mergeCell ref="A10:A11"/>
    <mergeCell ref="B10:B11"/>
    <mergeCell ref="C10:C11"/>
    <mergeCell ref="D10:D11"/>
    <mergeCell ref="O10:O11"/>
    <mergeCell ref="P10:P11"/>
    <mergeCell ref="Q10:Q11"/>
    <mergeCell ref="A8:A9"/>
    <mergeCell ref="B8:B9"/>
    <mergeCell ref="C8:C9"/>
    <mergeCell ref="D8:D9"/>
    <mergeCell ref="A1:Q2"/>
    <mergeCell ref="A3:Q4"/>
    <mergeCell ref="A6:A7"/>
    <mergeCell ref="B6:B7"/>
    <mergeCell ref="C6:C7"/>
    <mergeCell ref="D6:D7"/>
    <mergeCell ref="O6:O7"/>
    <mergeCell ref="P6:P7"/>
    <mergeCell ref="Q6:Q7"/>
  </mergeCells>
  <conditionalFormatting sqref="E22:N22 E8:N8 E10:N10 E12:N12 E14:N14 E16:N16 E18:N18 E20:N20">
    <cfRule type="cellIs" priority="1" dxfId="0" operator="greaterThanOrEqual" stopIfTrue="1">
      <formula>10</formula>
    </cfRule>
  </conditionalFormatting>
  <printOptions/>
  <pageMargins left="0.75" right="0.75" top="1" bottom="1" header="0.512" footer="0.512"/>
  <pageSetup horizontalDpi="360" verticalDpi="360" orientation="landscape" paperSize="13" scale="65" r:id="rId1"/>
  <headerFooter alignWithMargins="0">
    <oddFooter>&amp;L&amp;D&amp;T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9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3.625" style="0" customWidth="1"/>
    <col min="3" max="4" width="4.625" style="0" customWidth="1"/>
    <col min="5" max="5" width="13.875" style="0" customWidth="1"/>
    <col min="6" max="6" width="16.125" style="0" customWidth="1"/>
    <col min="7" max="12" width="5.00390625" style="0" customWidth="1"/>
    <col min="13" max="13" width="6.125" style="0" customWidth="1"/>
    <col min="14" max="14" width="15.75390625" style="0" customWidth="1"/>
  </cols>
  <sheetData>
    <row r="1" spans="3:14" ht="21">
      <c r="C1" s="22"/>
      <c r="D1" s="92" t="s">
        <v>123</v>
      </c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3:14" ht="18.75">
      <c r="C2" s="22"/>
      <c r="D2" s="94" t="s">
        <v>41</v>
      </c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3:14" ht="17.25">
      <c r="C3" s="22"/>
      <c r="D3" s="66" t="s">
        <v>121</v>
      </c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3:14" ht="17.25">
      <c r="C4" s="2"/>
      <c r="D4" s="1"/>
      <c r="E4" s="1"/>
      <c r="F4" s="1"/>
      <c r="G4" s="1"/>
      <c r="H4" s="1"/>
      <c r="I4" s="1"/>
      <c r="J4" s="1"/>
      <c r="K4" s="1"/>
      <c r="L4" s="1"/>
      <c r="M4" s="2"/>
      <c r="N4" s="2"/>
    </row>
    <row r="5" spans="1:14" ht="14.25">
      <c r="A5" s="37" t="s">
        <v>58</v>
      </c>
      <c r="B5" s="54"/>
      <c r="C5" s="36" t="s">
        <v>144</v>
      </c>
      <c r="D5" s="36" t="s">
        <v>145</v>
      </c>
      <c r="E5" s="36" t="s">
        <v>146</v>
      </c>
      <c r="F5" s="36" t="s">
        <v>147</v>
      </c>
      <c r="G5" s="36" t="s">
        <v>161</v>
      </c>
      <c r="H5" s="36" t="s">
        <v>162</v>
      </c>
      <c r="I5" s="36" t="s">
        <v>163</v>
      </c>
      <c r="J5" s="36" t="s">
        <v>164</v>
      </c>
      <c r="K5" s="36" t="s">
        <v>165</v>
      </c>
      <c r="L5" s="36" t="s">
        <v>166</v>
      </c>
      <c r="M5" s="36" t="s">
        <v>148</v>
      </c>
      <c r="N5" s="36" t="s">
        <v>149</v>
      </c>
    </row>
    <row r="6" spans="1:14" ht="14.25">
      <c r="A6" s="37">
        <f>RANK(M6,M6:M9)</f>
        <v>4</v>
      </c>
      <c r="B6" s="55"/>
      <c r="C6" s="39" t="s">
        <v>167</v>
      </c>
      <c r="D6" s="40">
        <v>2</v>
      </c>
      <c r="E6" s="40" t="s">
        <v>69</v>
      </c>
      <c r="F6" s="39" t="s">
        <v>45</v>
      </c>
      <c r="G6" s="39">
        <v>94</v>
      </c>
      <c r="H6" s="39">
        <v>93</v>
      </c>
      <c r="I6" s="39">
        <v>73</v>
      </c>
      <c r="J6" s="39">
        <v>78</v>
      </c>
      <c r="K6" s="39">
        <v>90</v>
      </c>
      <c r="L6" s="39">
        <v>88</v>
      </c>
      <c r="M6" s="39">
        <f>SUM(G6:L6)</f>
        <v>516</v>
      </c>
      <c r="N6" s="36"/>
    </row>
    <row r="7" spans="1:14" ht="14.25">
      <c r="A7" s="37">
        <f>RANK(M7,M6:M9)</f>
        <v>2</v>
      </c>
      <c r="B7" s="55"/>
      <c r="C7" s="39" t="s">
        <v>168</v>
      </c>
      <c r="D7" s="40">
        <v>3</v>
      </c>
      <c r="E7" s="37" t="s">
        <v>68</v>
      </c>
      <c r="F7" s="39" t="s">
        <v>45</v>
      </c>
      <c r="G7" s="39">
        <v>98</v>
      </c>
      <c r="H7" s="39">
        <v>95</v>
      </c>
      <c r="I7" s="39">
        <v>89</v>
      </c>
      <c r="J7" s="39">
        <v>88</v>
      </c>
      <c r="K7" s="39">
        <v>88</v>
      </c>
      <c r="L7" s="39">
        <v>89</v>
      </c>
      <c r="M7" s="39">
        <f>SUM(G7:L7)</f>
        <v>547</v>
      </c>
      <c r="N7" s="46"/>
    </row>
    <row r="8" spans="1:14" ht="14.25">
      <c r="A8" s="37">
        <f>RANK(M8,M6:M9)</f>
        <v>3</v>
      </c>
      <c r="B8" s="55"/>
      <c r="C8" s="39" t="s">
        <v>168</v>
      </c>
      <c r="D8" s="40">
        <v>4</v>
      </c>
      <c r="E8" s="39" t="s">
        <v>64</v>
      </c>
      <c r="F8" s="39" t="s">
        <v>45</v>
      </c>
      <c r="G8" s="39">
        <v>96</v>
      </c>
      <c r="H8" s="39">
        <v>91</v>
      </c>
      <c r="I8" s="39">
        <v>84</v>
      </c>
      <c r="J8" s="39">
        <v>78</v>
      </c>
      <c r="K8" s="39">
        <v>88</v>
      </c>
      <c r="L8" s="39">
        <v>88</v>
      </c>
      <c r="M8" s="39">
        <f>SUM(G8:L8)</f>
        <v>525</v>
      </c>
      <c r="N8" s="46"/>
    </row>
    <row r="9" spans="1:14" ht="14.25">
      <c r="A9" s="37">
        <f>RANK(M9,M6:M9)</f>
        <v>1</v>
      </c>
      <c r="B9" s="55"/>
      <c r="C9" s="39" t="s">
        <v>168</v>
      </c>
      <c r="D9" s="40">
        <v>6</v>
      </c>
      <c r="E9" s="39" t="s">
        <v>79</v>
      </c>
      <c r="F9" s="39" t="s">
        <v>43</v>
      </c>
      <c r="G9" s="39">
        <v>97</v>
      </c>
      <c r="H9" s="39">
        <v>99</v>
      </c>
      <c r="I9" s="39">
        <v>94</v>
      </c>
      <c r="J9" s="39">
        <v>95</v>
      </c>
      <c r="K9" s="39">
        <v>94</v>
      </c>
      <c r="L9" s="39">
        <v>91</v>
      </c>
      <c r="M9" s="39">
        <f>SUM(G9:L9)</f>
        <v>570</v>
      </c>
      <c r="N9" s="46"/>
    </row>
  </sheetData>
  <mergeCells count="3">
    <mergeCell ref="D1:N1"/>
    <mergeCell ref="D2:N2"/>
    <mergeCell ref="D3:N3"/>
  </mergeCells>
  <printOptions horizontalCentered="1" verticalCentered="1"/>
  <pageMargins left="0.75" right="0.75" top="1" bottom="1" header="0.512" footer="0.512"/>
  <pageSetup horizontalDpi="360" verticalDpi="360" orientation="landscape" paperSize="13" r:id="rId1"/>
  <headerFooter alignWithMargins="0">
    <oddHeader>&amp;C第８回中部学生ライフル射撃不朽戦</oddHeader>
    <oddFooter>&amp;L&amp;D&amp;T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3.625" style="0" customWidth="1"/>
    <col min="3" max="4" width="4.625" style="21" customWidth="1"/>
    <col min="5" max="5" width="14.75390625" style="21" customWidth="1"/>
    <col min="6" max="6" width="16.625" style="21" customWidth="1"/>
    <col min="7" max="12" width="5.00390625" style="21" customWidth="1"/>
    <col min="13" max="13" width="6.125" style="21" customWidth="1"/>
    <col min="14" max="14" width="11.50390625" style="21" customWidth="1"/>
  </cols>
  <sheetData>
    <row r="1" spans="2:14" ht="21">
      <c r="B1" s="19"/>
      <c r="C1" s="65" t="s">
        <v>142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2:14" ht="18.75">
      <c r="B2" s="20"/>
      <c r="C2" s="65" t="s">
        <v>47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2:14" ht="17.25">
      <c r="B3" s="2"/>
      <c r="C3" s="66" t="s">
        <v>122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3:14" ht="17.25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" customHeight="1">
      <c r="A5" s="37" t="s">
        <v>58</v>
      </c>
      <c r="B5" s="35"/>
      <c r="C5" s="36" t="s">
        <v>144</v>
      </c>
      <c r="D5" s="36" t="s">
        <v>145</v>
      </c>
      <c r="E5" s="36" t="s">
        <v>146</v>
      </c>
      <c r="F5" s="36" t="s">
        <v>147</v>
      </c>
      <c r="G5" s="36" t="s">
        <v>28</v>
      </c>
      <c r="H5" s="36" t="s">
        <v>29</v>
      </c>
      <c r="I5" s="36" t="s">
        <v>30</v>
      </c>
      <c r="J5" s="36" t="s">
        <v>31</v>
      </c>
      <c r="K5" s="36" t="s">
        <v>32</v>
      </c>
      <c r="L5" s="36" t="s">
        <v>33</v>
      </c>
      <c r="M5" s="36" t="s">
        <v>148</v>
      </c>
      <c r="N5" s="36" t="s">
        <v>149</v>
      </c>
    </row>
    <row r="6" spans="1:14" ht="15" customHeight="1">
      <c r="A6" s="37">
        <f>RANK(M6,$M$6:$M$45)</f>
        <v>1</v>
      </c>
      <c r="B6" s="38"/>
      <c r="C6" s="39">
        <v>3</v>
      </c>
      <c r="D6" s="40">
        <v>20</v>
      </c>
      <c r="E6" s="40" t="s">
        <v>89</v>
      </c>
      <c r="F6" s="39" t="s">
        <v>45</v>
      </c>
      <c r="G6" s="37">
        <v>88</v>
      </c>
      <c r="H6" s="37">
        <v>86</v>
      </c>
      <c r="I6" s="37">
        <v>90</v>
      </c>
      <c r="J6" s="37">
        <v>89</v>
      </c>
      <c r="K6" s="37">
        <v>87</v>
      </c>
      <c r="L6" s="37">
        <v>91</v>
      </c>
      <c r="M6" s="39">
        <f aca="true" t="shared" si="0" ref="M6:M48">SUM(G6:L6)</f>
        <v>531</v>
      </c>
      <c r="N6" s="36"/>
    </row>
    <row r="7" spans="1:14" ht="15" customHeight="1">
      <c r="A7" s="37">
        <f aca="true" t="shared" si="1" ref="A7:A45">RANK(M7,$M$6:$M$45)</f>
        <v>2</v>
      </c>
      <c r="B7" s="38"/>
      <c r="C7" s="37">
        <v>3</v>
      </c>
      <c r="D7" s="37">
        <v>34</v>
      </c>
      <c r="E7" s="37" t="s">
        <v>99</v>
      </c>
      <c r="F7" s="37" t="s">
        <v>44</v>
      </c>
      <c r="G7" s="37">
        <v>89</v>
      </c>
      <c r="H7" s="37">
        <v>90</v>
      </c>
      <c r="I7" s="37">
        <v>93</v>
      </c>
      <c r="J7" s="37">
        <v>83</v>
      </c>
      <c r="K7" s="37">
        <v>85</v>
      </c>
      <c r="L7" s="37">
        <v>88</v>
      </c>
      <c r="M7" s="39">
        <f t="shared" si="0"/>
        <v>528</v>
      </c>
      <c r="N7" s="37"/>
    </row>
    <row r="8" spans="1:14" ht="15" customHeight="1">
      <c r="A8" s="37">
        <f t="shared" si="1"/>
        <v>3</v>
      </c>
      <c r="B8" s="38"/>
      <c r="C8" s="41">
        <v>2</v>
      </c>
      <c r="D8" s="42">
        <v>34</v>
      </c>
      <c r="E8" s="42" t="s">
        <v>86</v>
      </c>
      <c r="F8" s="43" t="s">
        <v>45</v>
      </c>
      <c r="G8" s="43">
        <v>82</v>
      </c>
      <c r="H8" s="43">
        <v>87</v>
      </c>
      <c r="I8" s="43">
        <v>85</v>
      </c>
      <c r="J8" s="43">
        <v>89</v>
      </c>
      <c r="K8" s="43">
        <v>91</v>
      </c>
      <c r="L8" s="43">
        <v>85</v>
      </c>
      <c r="M8" s="41">
        <f t="shared" si="0"/>
        <v>519</v>
      </c>
      <c r="N8" s="44"/>
    </row>
    <row r="9" spans="1:14" ht="15" customHeight="1">
      <c r="A9" s="37">
        <f t="shared" si="1"/>
        <v>3</v>
      </c>
      <c r="B9" s="38"/>
      <c r="C9" s="39">
        <v>2</v>
      </c>
      <c r="D9" s="40">
        <v>37</v>
      </c>
      <c r="E9" s="43" t="s">
        <v>87</v>
      </c>
      <c r="F9" s="43" t="s">
        <v>48</v>
      </c>
      <c r="G9" s="39">
        <v>86</v>
      </c>
      <c r="H9" s="39">
        <v>87</v>
      </c>
      <c r="I9" s="39">
        <v>85</v>
      </c>
      <c r="J9" s="39">
        <v>88</v>
      </c>
      <c r="K9" s="39">
        <v>91</v>
      </c>
      <c r="L9" s="39">
        <v>82</v>
      </c>
      <c r="M9" s="39">
        <f t="shared" si="0"/>
        <v>519</v>
      </c>
      <c r="N9" s="46"/>
    </row>
    <row r="10" spans="1:14" ht="15" customHeight="1">
      <c r="A10" s="37">
        <f t="shared" si="1"/>
        <v>3</v>
      </c>
      <c r="B10" s="38"/>
      <c r="C10" s="37">
        <v>3</v>
      </c>
      <c r="D10" s="37">
        <v>29</v>
      </c>
      <c r="E10" s="37" t="s">
        <v>126</v>
      </c>
      <c r="F10" s="39" t="s">
        <v>42</v>
      </c>
      <c r="G10" s="37">
        <v>89</v>
      </c>
      <c r="H10" s="37">
        <v>85</v>
      </c>
      <c r="I10" s="37">
        <v>82</v>
      </c>
      <c r="J10" s="37">
        <v>90</v>
      </c>
      <c r="K10" s="37">
        <v>93</v>
      </c>
      <c r="L10" s="37">
        <v>80</v>
      </c>
      <c r="M10" s="39">
        <f t="shared" si="0"/>
        <v>519</v>
      </c>
      <c r="N10" s="37"/>
    </row>
    <row r="11" spans="1:14" ht="15" customHeight="1">
      <c r="A11" s="37">
        <f t="shared" si="1"/>
        <v>6</v>
      </c>
      <c r="B11" s="38"/>
      <c r="C11" s="39">
        <v>3</v>
      </c>
      <c r="D11" s="40">
        <v>24</v>
      </c>
      <c r="E11" s="40" t="s">
        <v>93</v>
      </c>
      <c r="F11" s="37" t="s">
        <v>48</v>
      </c>
      <c r="G11" s="39">
        <v>84</v>
      </c>
      <c r="H11" s="39">
        <v>88</v>
      </c>
      <c r="I11" s="39">
        <v>79</v>
      </c>
      <c r="J11" s="39">
        <v>80</v>
      </c>
      <c r="K11" s="39">
        <v>93</v>
      </c>
      <c r="L11" s="39">
        <v>88</v>
      </c>
      <c r="M11" s="39">
        <f t="shared" si="0"/>
        <v>512</v>
      </c>
      <c r="N11" s="46"/>
    </row>
    <row r="12" spans="1:14" ht="15" customHeight="1">
      <c r="A12" s="37">
        <f t="shared" si="1"/>
        <v>7</v>
      </c>
      <c r="B12" s="38"/>
      <c r="C12" s="39">
        <v>4</v>
      </c>
      <c r="D12" s="40">
        <v>23</v>
      </c>
      <c r="E12" s="40" t="s">
        <v>108</v>
      </c>
      <c r="F12" s="37" t="s">
        <v>43</v>
      </c>
      <c r="G12" s="37">
        <v>77</v>
      </c>
      <c r="H12" s="37">
        <v>87</v>
      </c>
      <c r="I12" s="37">
        <v>85</v>
      </c>
      <c r="J12" s="37">
        <v>85</v>
      </c>
      <c r="K12" s="37">
        <v>86</v>
      </c>
      <c r="L12" s="37">
        <v>91</v>
      </c>
      <c r="M12" s="39">
        <f t="shared" si="0"/>
        <v>511</v>
      </c>
      <c r="N12" s="37"/>
    </row>
    <row r="13" spans="1:14" ht="15" customHeight="1">
      <c r="A13" s="37">
        <f t="shared" si="1"/>
        <v>7</v>
      </c>
      <c r="B13" s="38"/>
      <c r="C13" s="39">
        <v>3</v>
      </c>
      <c r="D13" s="40">
        <v>25</v>
      </c>
      <c r="E13" s="40" t="s">
        <v>94</v>
      </c>
      <c r="F13" s="39" t="s">
        <v>44</v>
      </c>
      <c r="G13" s="37">
        <v>78</v>
      </c>
      <c r="H13" s="37">
        <v>81</v>
      </c>
      <c r="I13" s="37">
        <v>89</v>
      </c>
      <c r="J13" s="37">
        <v>91</v>
      </c>
      <c r="K13" s="37">
        <v>86</v>
      </c>
      <c r="L13" s="37">
        <v>86</v>
      </c>
      <c r="M13" s="39">
        <f t="shared" si="0"/>
        <v>511</v>
      </c>
      <c r="N13" s="46"/>
    </row>
    <row r="14" spans="1:14" ht="15" customHeight="1">
      <c r="A14" s="37">
        <f t="shared" si="1"/>
        <v>9</v>
      </c>
      <c r="B14" s="38"/>
      <c r="C14" s="39">
        <v>4</v>
      </c>
      <c r="D14" s="40">
        <v>25</v>
      </c>
      <c r="E14" s="39" t="s">
        <v>110</v>
      </c>
      <c r="F14" s="39" t="s">
        <v>44</v>
      </c>
      <c r="G14" s="39">
        <v>79</v>
      </c>
      <c r="H14" s="39">
        <v>84</v>
      </c>
      <c r="I14" s="39">
        <v>88</v>
      </c>
      <c r="J14" s="39">
        <v>85</v>
      </c>
      <c r="K14" s="39">
        <v>87</v>
      </c>
      <c r="L14" s="39">
        <v>84</v>
      </c>
      <c r="M14" s="39">
        <f t="shared" si="0"/>
        <v>507</v>
      </c>
      <c r="N14" s="37"/>
    </row>
    <row r="15" spans="1:14" ht="15" customHeight="1">
      <c r="A15" s="37">
        <f t="shared" si="1"/>
        <v>10</v>
      </c>
      <c r="B15" s="38"/>
      <c r="C15" s="39">
        <v>3</v>
      </c>
      <c r="D15" s="40">
        <v>31</v>
      </c>
      <c r="E15" s="40" t="s">
        <v>97</v>
      </c>
      <c r="F15" s="37" t="s">
        <v>48</v>
      </c>
      <c r="G15" s="37">
        <v>81</v>
      </c>
      <c r="H15" s="37">
        <v>80</v>
      </c>
      <c r="I15" s="37">
        <v>84</v>
      </c>
      <c r="J15" s="37">
        <v>90</v>
      </c>
      <c r="K15" s="37">
        <v>90</v>
      </c>
      <c r="L15" s="37">
        <v>80</v>
      </c>
      <c r="M15" s="39">
        <f t="shared" si="0"/>
        <v>505</v>
      </c>
      <c r="N15" s="36"/>
    </row>
    <row r="16" spans="1:14" ht="15" customHeight="1">
      <c r="A16" s="37">
        <f t="shared" si="1"/>
        <v>11</v>
      </c>
      <c r="B16" s="38"/>
      <c r="C16" s="37">
        <v>4</v>
      </c>
      <c r="D16" s="37">
        <v>20</v>
      </c>
      <c r="E16" s="37" t="s">
        <v>105</v>
      </c>
      <c r="F16" s="37" t="s">
        <v>45</v>
      </c>
      <c r="G16" s="37">
        <v>80</v>
      </c>
      <c r="H16" s="37">
        <v>88</v>
      </c>
      <c r="I16" s="37">
        <v>85</v>
      </c>
      <c r="J16" s="37">
        <v>79</v>
      </c>
      <c r="K16" s="37">
        <v>85</v>
      </c>
      <c r="L16" s="37">
        <v>81</v>
      </c>
      <c r="M16" s="39">
        <f t="shared" si="0"/>
        <v>498</v>
      </c>
      <c r="N16" s="36"/>
    </row>
    <row r="17" spans="1:14" ht="15" customHeight="1">
      <c r="A17" s="37">
        <f t="shared" si="1"/>
        <v>12</v>
      </c>
      <c r="B17" s="38"/>
      <c r="C17" s="39">
        <v>4</v>
      </c>
      <c r="D17" s="40">
        <v>32</v>
      </c>
      <c r="E17" s="39" t="s">
        <v>114</v>
      </c>
      <c r="F17" s="39" t="s">
        <v>44</v>
      </c>
      <c r="G17" s="39">
        <v>76</v>
      </c>
      <c r="H17" s="39">
        <v>81</v>
      </c>
      <c r="I17" s="39">
        <v>86</v>
      </c>
      <c r="J17" s="39">
        <v>85</v>
      </c>
      <c r="K17" s="39">
        <v>77</v>
      </c>
      <c r="L17" s="39">
        <v>86</v>
      </c>
      <c r="M17" s="39">
        <f t="shared" si="0"/>
        <v>491</v>
      </c>
      <c r="N17" s="37"/>
    </row>
    <row r="18" spans="1:14" ht="15" customHeight="1">
      <c r="A18" s="37">
        <f t="shared" si="1"/>
        <v>13</v>
      </c>
      <c r="B18" s="38"/>
      <c r="C18" s="37">
        <v>4</v>
      </c>
      <c r="D18" s="37">
        <v>31</v>
      </c>
      <c r="E18" s="37" t="s">
        <v>113</v>
      </c>
      <c r="F18" s="37" t="s">
        <v>48</v>
      </c>
      <c r="G18" s="37">
        <v>68</v>
      </c>
      <c r="H18" s="37">
        <v>84</v>
      </c>
      <c r="I18" s="37">
        <v>89</v>
      </c>
      <c r="J18" s="37">
        <v>81</v>
      </c>
      <c r="K18" s="37">
        <v>79</v>
      </c>
      <c r="L18" s="37">
        <v>86</v>
      </c>
      <c r="M18" s="39">
        <f t="shared" si="0"/>
        <v>487</v>
      </c>
      <c r="N18" s="37"/>
    </row>
    <row r="19" spans="1:14" ht="15" customHeight="1">
      <c r="A19" s="37">
        <f t="shared" si="1"/>
        <v>14</v>
      </c>
      <c r="B19" s="38"/>
      <c r="C19" s="39">
        <v>4</v>
      </c>
      <c r="D19" s="40">
        <v>34</v>
      </c>
      <c r="E19" s="40" t="s">
        <v>115</v>
      </c>
      <c r="F19" s="37" t="s">
        <v>44</v>
      </c>
      <c r="G19" s="37">
        <v>82</v>
      </c>
      <c r="H19" s="37">
        <v>82</v>
      </c>
      <c r="I19" s="37">
        <v>79</v>
      </c>
      <c r="J19" s="37">
        <v>84</v>
      </c>
      <c r="K19" s="37">
        <v>82</v>
      </c>
      <c r="L19" s="37">
        <v>76</v>
      </c>
      <c r="M19" s="39">
        <f t="shared" si="0"/>
        <v>485</v>
      </c>
      <c r="N19" s="39"/>
    </row>
    <row r="20" spans="1:14" ht="15" customHeight="1">
      <c r="A20" s="37">
        <f t="shared" si="1"/>
        <v>15</v>
      </c>
      <c r="B20" s="38"/>
      <c r="C20" s="39">
        <v>3</v>
      </c>
      <c r="D20" s="40">
        <v>22</v>
      </c>
      <c r="E20" s="39" t="s">
        <v>91</v>
      </c>
      <c r="F20" s="39" t="s">
        <v>42</v>
      </c>
      <c r="G20" s="39">
        <v>78</v>
      </c>
      <c r="H20" s="39">
        <v>85</v>
      </c>
      <c r="I20" s="39">
        <v>83</v>
      </c>
      <c r="J20" s="39">
        <v>77</v>
      </c>
      <c r="K20" s="39">
        <v>88</v>
      </c>
      <c r="L20" s="39">
        <v>71</v>
      </c>
      <c r="M20" s="39">
        <f t="shared" si="0"/>
        <v>482</v>
      </c>
      <c r="N20" s="37"/>
    </row>
    <row r="21" spans="1:14" ht="15" customHeight="1">
      <c r="A21" s="37">
        <f t="shared" si="1"/>
        <v>16</v>
      </c>
      <c r="B21" s="38"/>
      <c r="C21" s="39">
        <v>3</v>
      </c>
      <c r="D21" s="40">
        <v>23</v>
      </c>
      <c r="E21" s="39" t="s">
        <v>92</v>
      </c>
      <c r="F21" s="37" t="s">
        <v>43</v>
      </c>
      <c r="G21" s="39">
        <v>79</v>
      </c>
      <c r="H21" s="39">
        <v>72</v>
      </c>
      <c r="I21" s="39">
        <v>78</v>
      </c>
      <c r="J21" s="39">
        <v>80</v>
      </c>
      <c r="K21" s="39">
        <v>82</v>
      </c>
      <c r="L21" s="39">
        <v>87</v>
      </c>
      <c r="M21" s="39">
        <f t="shared" si="0"/>
        <v>478</v>
      </c>
      <c r="N21" s="46"/>
    </row>
    <row r="22" spans="1:14" ht="15" customHeight="1">
      <c r="A22" s="37">
        <f t="shared" si="1"/>
        <v>17</v>
      </c>
      <c r="B22" s="38"/>
      <c r="C22" s="39">
        <v>4</v>
      </c>
      <c r="D22" s="40">
        <v>35</v>
      </c>
      <c r="E22" s="40" t="s">
        <v>116</v>
      </c>
      <c r="F22" s="39" t="s">
        <v>45</v>
      </c>
      <c r="G22" s="37">
        <v>73</v>
      </c>
      <c r="H22" s="37">
        <v>86</v>
      </c>
      <c r="I22" s="37">
        <v>72</v>
      </c>
      <c r="J22" s="37">
        <v>76</v>
      </c>
      <c r="K22" s="37">
        <v>89</v>
      </c>
      <c r="L22" s="37">
        <v>80</v>
      </c>
      <c r="M22" s="39">
        <f t="shared" si="0"/>
        <v>476</v>
      </c>
      <c r="N22" s="37"/>
    </row>
    <row r="23" spans="1:14" ht="15" customHeight="1">
      <c r="A23" s="37">
        <f t="shared" si="1"/>
        <v>18</v>
      </c>
      <c r="B23" s="38"/>
      <c r="C23" s="39">
        <v>4</v>
      </c>
      <c r="D23" s="40">
        <v>22</v>
      </c>
      <c r="E23" s="40" t="s">
        <v>107</v>
      </c>
      <c r="F23" s="39" t="s">
        <v>42</v>
      </c>
      <c r="G23" s="37">
        <v>71</v>
      </c>
      <c r="H23" s="37">
        <v>72</v>
      </c>
      <c r="I23" s="37">
        <v>79</v>
      </c>
      <c r="J23" s="37">
        <v>77</v>
      </c>
      <c r="K23" s="37">
        <v>85</v>
      </c>
      <c r="L23" s="37">
        <v>85</v>
      </c>
      <c r="M23" s="39">
        <f t="shared" si="0"/>
        <v>469</v>
      </c>
      <c r="N23" s="46"/>
    </row>
    <row r="24" spans="1:14" ht="15" customHeight="1">
      <c r="A24" s="37">
        <f t="shared" si="1"/>
        <v>19</v>
      </c>
      <c r="B24" s="38"/>
      <c r="C24" s="43">
        <v>2</v>
      </c>
      <c r="D24" s="43">
        <v>36</v>
      </c>
      <c r="E24" s="43" t="s">
        <v>88</v>
      </c>
      <c r="F24" s="43" t="s">
        <v>45</v>
      </c>
      <c r="G24" s="43">
        <v>78</v>
      </c>
      <c r="H24" s="43">
        <v>65</v>
      </c>
      <c r="I24" s="43">
        <v>78</v>
      </c>
      <c r="J24" s="43">
        <v>86</v>
      </c>
      <c r="K24" s="43">
        <v>78</v>
      </c>
      <c r="L24" s="43">
        <v>81</v>
      </c>
      <c r="M24" s="41">
        <f t="shared" si="0"/>
        <v>466</v>
      </c>
      <c r="N24" s="43"/>
    </row>
    <row r="25" spans="1:14" ht="15" customHeight="1">
      <c r="A25" s="37">
        <f t="shared" si="1"/>
        <v>20</v>
      </c>
      <c r="B25" s="38"/>
      <c r="C25" s="37">
        <v>4</v>
      </c>
      <c r="D25" s="37">
        <v>24</v>
      </c>
      <c r="E25" s="37" t="s">
        <v>109</v>
      </c>
      <c r="F25" s="37" t="s">
        <v>48</v>
      </c>
      <c r="G25" s="37">
        <v>79</v>
      </c>
      <c r="H25" s="37">
        <v>74</v>
      </c>
      <c r="I25" s="37">
        <v>74</v>
      </c>
      <c r="J25" s="37">
        <v>82</v>
      </c>
      <c r="K25" s="37">
        <v>72</v>
      </c>
      <c r="L25" s="37">
        <v>80</v>
      </c>
      <c r="M25" s="39">
        <f t="shared" si="0"/>
        <v>461</v>
      </c>
      <c r="N25" s="46"/>
    </row>
    <row r="26" spans="1:14" ht="15" customHeight="1">
      <c r="A26" s="37">
        <f t="shared" si="1"/>
        <v>21</v>
      </c>
      <c r="B26" s="38"/>
      <c r="C26" s="39">
        <v>3</v>
      </c>
      <c r="D26" s="40">
        <v>30</v>
      </c>
      <c r="E26" s="40" t="s">
        <v>96</v>
      </c>
      <c r="F26" s="37" t="s">
        <v>43</v>
      </c>
      <c r="G26" s="37">
        <v>70</v>
      </c>
      <c r="H26" s="37">
        <v>77</v>
      </c>
      <c r="I26" s="37">
        <v>80</v>
      </c>
      <c r="J26" s="37">
        <v>80</v>
      </c>
      <c r="K26" s="37">
        <v>70</v>
      </c>
      <c r="L26" s="37">
        <v>79</v>
      </c>
      <c r="M26" s="39">
        <f t="shared" si="0"/>
        <v>456</v>
      </c>
      <c r="N26" s="36"/>
    </row>
    <row r="27" spans="1:14" ht="15" customHeight="1">
      <c r="A27" s="37">
        <f t="shared" si="1"/>
        <v>21</v>
      </c>
      <c r="B27" s="38"/>
      <c r="C27" s="39">
        <v>3</v>
      </c>
      <c r="D27" s="40">
        <v>35</v>
      </c>
      <c r="E27" s="40" t="s">
        <v>100</v>
      </c>
      <c r="F27" s="39" t="s">
        <v>45</v>
      </c>
      <c r="G27" s="37">
        <v>79</v>
      </c>
      <c r="H27" s="37">
        <v>82</v>
      </c>
      <c r="I27" s="37">
        <v>71</v>
      </c>
      <c r="J27" s="37">
        <v>79</v>
      </c>
      <c r="K27" s="37">
        <v>76</v>
      </c>
      <c r="L27" s="37">
        <v>69</v>
      </c>
      <c r="M27" s="39">
        <f t="shared" si="0"/>
        <v>456</v>
      </c>
      <c r="N27" s="36"/>
    </row>
    <row r="28" spans="1:14" ht="15" customHeight="1">
      <c r="A28" s="37">
        <f t="shared" si="1"/>
        <v>23</v>
      </c>
      <c r="B28" s="38"/>
      <c r="C28" s="37">
        <v>1</v>
      </c>
      <c r="D28" s="37">
        <v>37</v>
      </c>
      <c r="E28" s="37" t="s">
        <v>74</v>
      </c>
      <c r="F28" s="39" t="s">
        <v>48</v>
      </c>
      <c r="G28" s="37">
        <v>78</v>
      </c>
      <c r="H28" s="37">
        <v>69</v>
      </c>
      <c r="I28" s="37">
        <v>75</v>
      </c>
      <c r="J28" s="37">
        <v>77</v>
      </c>
      <c r="K28" s="37">
        <v>82</v>
      </c>
      <c r="L28" s="37">
        <v>69</v>
      </c>
      <c r="M28" s="39">
        <f t="shared" si="0"/>
        <v>450</v>
      </c>
      <c r="N28" s="37"/>
    </row>
    <row r="29" spans="1:14" ht="15" customHeight="1">
      <c r="A29" s="37">
        <f t="shared" si="1"/>
        <v>24</v>
      </c>
      <c r="B29" s="38"/>
      <c r="C29" s="43">
        <v>1</v>
      </c>
      <c r="D29" s="43">
        <v>34</v>
      </c>
      <c r="E29" s="43" t="s">
        <v>71</v>
      </c>
      <c r="F29" s="43" t="s">
        <v>45</v>
      </c>
      <c r="G29" s="43">
        <v>64</v>
      </c>
      <c r="H29" s="43">
        <v>72</v>
      </c>
      <c r="I29" s="43">
        <v>74</v>
      </c>
      <c r="J29" s="43">
        <v>71</v>
      </c>
      <c r="K29" s="43">
        <v>80</v>
      </c>
      <c r="L29" s="43">
        <v>78</v>
      </c>
      <c r="M29" s="41">
        <f t="shared" si="0"/>
        <v>439</v>
      </c>
      <c r="N29" s="43"/>
    </row>
    <row r="30" spans="1:14" ht="15" customHeight="1">
      <c r="A30" s="37">
        <f t="shared" si="1"/>
        <v>25</v>
      </c>
      <c r="B30" s="38"/>
      <c r="C30" s="39">
        <v>3</v>
      </c>
      <c r="D30" s="40">
        <v>27</v>
      </c>
      <c r="E30" s="40" t="s">
        <v>95</v>
      </c>
      <c r="F30" s="37" t="s">
        <v>45</v>
      </c>
      <c r="G30" s="39">
        <v>70</v>
      </c>
      <c r="H30" s="39">
        <v>69</v>
      </c>
      <c r="I30" s="39">
        <v>75</v>
      </c>
      <c r="J30" s="39">
        <v>72</v>
      </c>
      <c r="K30" s="39">
        <v>66</v>
      </c>
      <c r="L30" s="39">
        <v>67</v>
      </c>
      <c r="M30" s="39">
        <f t="shared" si="0"/>
        <v>419</v>
      </c>
      <c r="N30" s="37"/>
    </row>
    <row r="31" spans="1:14" ht="15" customHeight="1">
      <c r="A31" s="37">
        <f t="shared" si="1"/>
        <v>25</v>
      </c>
      <c r="B31" s="38"/>
      <c r="C31" s="39">
        <v>4</v>
      </c>
      <c r="D31" s="40">
        <v>27</v>
      </c>
      <c r="E31" s="40" t="s">
        <v>111</v>
      </c>
      <c r="F31" s="37" t="s">
        <v>45</v>
      </c>
      <c r="G31" s="39">
        <v>82</v>
      </c>
      <c r="H31" s="39">
        <v>78</v>
      </c>
      <c r="I31" s="39">
        <v>79</v>
      </c>
      <c r="J31" s="39">
        <v>79</v>
      </c>
      <c r="K31" s="39">
        <v>69</v>
      </c>
      <c r="L31" s="39">
        <v>32</v>
      </c>
      <c r="M31" s="39">
        <f t="shared" si="0"/>
        <v>419</v>
      </c>
      <c r="N31" s="37"/>
    </row>
    <row r="32" spans="1:14" ht="15" customHeight="1">
      <c r="A32" s="37">
        <f t="shared" si="1"/>
        <v>27</v>
      </c>
      <c r="B32" s="38"/>
      <c r="C32" s="39">
        <v>3</v>
      </c>
      <c r="D32" s="40">
        <v>28</v>
      </c>
      <c r="E32" s="40" t="s">
        <v>136</v>
      </c>
      <c r="F32" s="37" t="s">
        <v>46</v>
      </c>
      <c r="G32" s="39">
        <v>59</v>
      </c>
      <c r="H32" s="39">
        <v>65</v>
      </c>
      <c r="I32" s="39">
        <v>69</v>
      </c>
      <c r="J32" s="39">
        <v>68</v>
      </c>
      <c r="K32" s="39">
        <v>74</v>
      </c>
      <c r="L32" s="39">
        <v>71</v>
      </c>
      <c r="M32" s="39">
        <f t="shared" si="0"/>
        <v>406</v>
      </c>
      <c r="N32" s="37"/>
    </row>
    <row r="33" spans="1:14" ht="15" customHeight="1">
      <c r="A33" s="37">
        <f t="shared" si="1"/>
        <v>28</v>
      </c>
      <c r="B33" s="38"/>
      <c r="C33" s="39">
        <v>4</v>
      </c>
      <c r="D33" s="40">
        <v>28</v>
      </c>
      <c r="E33" s="40" t="s">
        <v>112</v>
      </c>
      <c r="F33" s="39" t="s">
        <v>46</v>
      </c>
      <c r="G33" s="37">
        <v>66</v>
      </c>
      <c r="H33" s="37">
        <v>74</v>
      </c>
      <c r="I33" s="37">
        <v>68</v>
      </c>
      <c r="J33" s="37">
        <v>78</v>
      </c>
      <c r="K33" s="37">
        <v>59</v>
      </c>
      <c r="L33" s="37">
        <v>55</v>
      </c>
      <c r="M33" s="39">
        <f t="shared" si="0"/>
        <v>400</v>
      </c>
      <c r="N33" s="37"/>
    </row>
    <row r="34" spans="1:14" ht="15" customHeight="1">
      <c r="A34" s="37">
        <f t="shared" si="1"/>
        <v>29</v>
      </c>
      <c r="B34" s="38"/>
      <c r="C34" s="39">
        <v>1</v>
      </c>
      <c r="D34" s="40">
        <v>35</v>
      </c>
      <c r="E34" s="40" t="s">
        <v>72</v>
      </c>
      <c r="F34" s="39" t="s">
        <v>46</v>
      </c>
      <c r="G34" s="39">
        <v>71</v>
      </c>
      <c r="H34" s="39">
        <v>66</v>
      </c>
      <c r="I34" s="39">
        <v>61</v>
      </c>
      <c r="J34" s="39">
        <v>61</v>
      </c>
      <c r="K34" s="39">
        <v>66</v>
      </c>
      <c r="L34" s="39">
        <v>72</v>
      </c>
      <c r="M34" s="39">
        <f t="shared" si="0"/>
        <v>397</v>
      </c>
      <c r="N34" s="37"/>
    </row>
    <row r="35" spans="1:14" ht="15" customHeight="1">
      <c r="A35" s="37">
        <f t="shared" si="1"/>
        <v>30</v>
      </c>
      <c r="B35" s="38"/>
      <c r="C35" s="41">
        <v>1</v>
      </c>
      <c r="D35" s="42">
        <v>36</v>
      </c>
      <c r="E35" s="41" t="s">
        <v>73</v>
      </c>
      <c r="F35" s="43" t="s">
        <v>45</v>
      </c>
      <c r="G35" s="41">
        <v>66</v>
      </c>
      <c r="H35" s="41">
        <v>63</v>
      </c>
      <c r="I35" s="41">
        <v>53</v>
      </c>
      <c r="J35" s="41">
        <v>65</v>
      </c>
      <c r="K35" s="41">
        <v>71</v>
      </c>
      <c r="L35" s="41">
        <v>76</v>
      </c>
      <c r="M35" s="41">
        <f t="shared" si="0"/>
        <v>394</v>
      </c>
      <c r="N35" s="44"/>
    </row>
    <row r="36" spans="1:14" ht="15" customHeight="1">
      <c r="A36" s="37">
        <f t="shared" si="1"/>
        <v>31</v>
      </c>
      <c r="B36" s="38"/>
      <c r="C36" s="39">
        <v>3</v>
      </c>
      <c r="D36" s="40">
        <v>38</v>
      </c>
      <c r="E36" s="40" t="s">
        <v>102</v>
      </c>
      <c r="F36" s="39" t="s">
        <v>46</v>
      </c>
      <c r="G36" s="37">
        <v>60</v>
      </c>
      <c r="H36" s="37">
        <v>69</v>
      </c>
      <c r="I36" s="37">
        <v>57</v>
      </c>
      <c r="J36" s="37">
        <v>65</v>
      </c>
      <c r="K36" s="37">
        <v>68</v>
      </c>
      <c r="L36" s="37">
        <v>64</v>
      </c>
      <c r="M36" s="39">
        <f t="shared" si="0"/>
        <v>383</v>
      </c>
      <c r="N36" s="37"/>
    </row>
    <row r="37" spans="1:14" ht="15" customHeight="1">
      <c r="A37" s="37">
        <f t="shared" si="1"/>
        <v>32</v>
      </c>
      <c r="B37" s="38"/>
      <c r="C37" s="39">
        <v>4</v>
      </c>
      <c r="D37" s="40">
        <v>21</v>
      </c>
      <c r="E37" s="39" t="s">
        <v>106</v>
      </c>
      <c r="F37" s="39" t="s">
        <v>46</v>
      </c>
      <c r="G37" s="39">
        <v>42</v>
      </c>
      <c r="H37" s="39">
        <v>73</v>
      </c>
      <c r="I37" s="39">
        <v>65</v>
      </c>
      <c r="J37" s="39">
        <v>62</v>
      </c>
      <c r="K37" s="39">
        <v>63</v>
      </c>
      <c r="L37" s="39">
        <v>70</v>
      </c>
      <c r="M37" s="39">
        <f t="shared" si="0"/>
        <v>375</v>
      </c>
      <c r="N37" s="46"/>
    </row>
    <row r="38" spans="1:14" ht="15" customHeight="1">
      <c r="A38" s="37">
        <f t="shared" si="1"/>
        <v>33</v>
      </c>
      <c r="B38" s="38"/>
      <c r="C38" s="37">
        <v>4</v>
      </c>
      <c r="D38" s="37">
        <v>38</v>
      </c>
      <c r="E38" s="37" t="s">
        <v>118</v>
      </c>
      <c r="F38" s="39" t="s">
        <v>46</v>
      </c>
      <c r="G38" s="37">
        <v>39</v>
      </c>
      <c r="H38" s="37">
        <v>68</v>
      </c>
      <c r="I38" s="37">
        <v>67</v>
      </c>
      <c r="J38" s="37">
        <v>72</v>
      </c>
      <c r="K38" s="37">
        <v>60</v>
      </c>
      <c r="L38" s="37">
        <v>66</v>
      </c>
      <c r="M38" s="39">
        <f t="shared" si="0"/>
        <v>372</v>
      </c>
      <c r="N38" s="37"/>
    </row>
    <row r="39" spans="1:14" ht="15" customHeight="1">
      <c r="A39" s="37">
        <f t="shared" si="1"/>
        <v>34</v>
      </c>
      <c r="B39" s="38"/>
      <c r="C39" s="37">
        <v>3</v>
      </c>
      <c r="D39" s="37">
        <v>21</v>
      </c>
      <c r="E39" s="37" t="s">
        <v>90</v>
      </c>
      <c r="F39" s="39" t="s">
        <v>46</v>
      </c>
      <c r="G39" s="37">
        <v>63</v>
      </c>
      <c r="H39" s="37">
        <v>72</v>
      </c>
      <c r="I39" s="37">
        <v>60</v>
      </c>
      <c r="J39" s="37">
        <v>55</v>
      </c>
      <c r="K39" s="37">
        <v>60</v>
      </c>
      <c r="L39" s="37">
        <v>60</v>
      </c>
      <c r="M39" s="39">
        <f t="shared" si="0"/>
        <v>370</v>
      </c>
      <c r="N39" s="37"/>
    </row>
    <row r="40" spans="1:14" ht="15" customHeight="1">
      <c r="A40" s="37">
        <f t="shared" si="1"/>
        <v>35</v>
      </c>
      <c r="B40" s="38"/>
      <c r="C40" s="39">
        <v>3</v>
      </c>
      <c r="D40" s="40">
        <v>36</v>
      </c>
      <c r="E40" s="40" t="s">
        <v>101</v>
      </c>
      <c r="F40" s="39" t="s">
        <v>52</v>
      </c>
      <c r="G40" s="37">
        <v>51</v>
      </c>
      <c r="H40" s="37">
        <v>64</v>
      </c>
      <c r="I40" s="37">
        <v>52</v>
      </c>
      <c r="J40" s="37">
        <v>65</v>
      </c>
      <c r="K40" s="37">
        <v>63</v>
      </c>
      <c r="L40" s="37">
        <v>53</v>
      </c>
      <c r="M40" s="39">
        <f t="shared" si="0"/>
        <v>348</v>
      </c>
      <c r="N40" s="46"/>
    </row>
    <row r="41" spans="1:14" ht="15" customHeight="1">
      <c r="A41" s="37">
        <f t="shared" si="1"/>
        <v>36</v>
      </c>
      <c r="B41" s="38"/>
      <c r="C41" s="39">
        <v>4</v>
      </c>
      <c r="D41" s="40">
        <v>40</v>
      </c>
      <c r="E41" s="40" t="s">
        <v>119</v>
      </c>
      <c r="F41" s="37" t="s">
        <v>46</v>
      </c>
      <c r="G41" s="37">
        <v>53</v>
      </c>
      <c r="H41" s="37">
        <v>51</v>
      </c>
      <c r="I41" s="37">
        <v>44</v>
      </c>
      <c r="J41" s="37">
        <v>58</v>
      </c>
      <c r="K41" s="37">
        <v>66</v>
      </c>
      <c r="L41" s="37">
        <v>59</v>
      </c>
      <c r="M41" s="39">
        <f t="shared" si="0"/>
        <v>331</v>
      </c>
      <c r="N41" s="37"/>
    </row>
    <row r="42" spans="1:14" ht="15" customHeight="1">
      <c r="A42" s="37">
        <f t="shared" si="1"/>
        <v>37</v>
      </c>
      <c r="B42" s="38"/>
      <c r="C42" s="37">
        <v>3</v>
      </c>
      <c r="D42" s="37">
        <v>40</v>
      </c>
      <c r="E42" s="37" t="s">
        <v>103</v>
      </c>
      <c r="F42" s="39" t="s">
        <v>46</v>
      </c>
      <c r="G42" s="37">
        <v>52</v>
      </c>
      <c r="H42" s="37">
        <v>49</v>
      </c>
      <c r="I42" s="37">
        <v>51</v>
      </c>
      <c r="J42" s="37">
        <v>62</v>
      </c>
      <c r="K42" s="37">
        <v>55</v>
      </c>
      <c r="L42" s="37">
        <v>44</v>
      </c>
      <c r="M42" s="39">
        <f t="shared" si="0"/>
        <v>313</v>
      </c>
      <c r="N42" s="37"/>
    </row>
    <row r="43" spans="1:14" ht="15" customHeight="1">
      <c r="A43" s="37">
        <f t="shared" si="1"/>
        <v>38</v>
      </c>
      <c r="B43" s="38"/>
      <c r="C43" s="39">
        <v>3</v>
      </c>
      <c r="D43" s="40">
        <v>42</v>
      </c>
      <c r="E43" s="40" t="s">
        <v>104</v>
      </c>
      <c r="F43" s="37" t="s">
        <v>46</v>
      </c>
      <c r="G43" s="37">
        <v>51</v>
      </c>
      <c r="H43" s="37">
        <v>56</v>
      </c>
      <c r="I43" s="37">
        <v>38</v>
      </c>
      <c r="J43" s="37">
        <v>45</v>
      </c>
      <c r="K43" s="37">
        <v>61</v>
      </c>
      <c r="L43" s="37">
        <v>58</v>
      </c>
      <c r="M43" s="39">
        <f t="shared" si="0"/>
        <v>309</v>
      </c>
      <c r="N43" s="46"/>
    </row>
    <row r="44" spans="1:14" ht="15" customHeight="1">
      <c r="A44" s="37">
        <f t="shared" si="1"/>
        <v>39</v>
      </c>
      <c r="B44" s="38"/>
      <c r="C44" s="37">
        <v>3</v>
      </c>
      <c r="D44" s="37">
        <v>32</v>
      </c>
      <c r="E44" s="37" t="s">
        <v>98</v>
      </c>
      <c r="F44" s="39" t="s">
        <v>44</v>
      </c>
      <c r="G44" s="37"/>
      <c r="H44" s="37"/>
      <c r="I44" s="37"/>
      <c r="J44" s="37"/>
      <c r="K44" s="37"/>
      <c r="L44" s="37"/>
      <c r="M44" s="39">
        <f t="shared" si="0"/>
        <v>0</v>
      </c>
      <c r="N44" s="37" t="s">
        <v>135</v>
      </c>
    </row>
    <row r="45" spans="1:14" ht="15" customHeight="1">
      <c r="A45" s="37">
        <f t="shared" si="1"/>
        <v>39</v>
      </c>
      <c r="B45" s="38"/>
      <c r="C45" s="37">
        <v>4</v>
      </c>
      <c r="D45" s="37">
        <v>36</v>
      </c>
      <c r="E45" s="37" t="s">
        <v>117</v>
      </c>
      <c r="F45" s="39" t="s">
        <v>52</v>
      </c>
      <c r="G45" s="37"/>
      <c r="H45" s="37"/>
      <c r="I45" s="37"/>
      <c r="J45" s="37"/>
      <c r="K45" s="37"/>
      <c r="L45" s="37"/>
      <c r="M45" s="39">
        <f t="shared" si="0"/>
        <v>0</v>
      </c>
      <c r="N45" s="37" t="s">
        <v>135</v>
      </c>
    </row>
    <row r="46" spans="1:14" ht="15" customHeight="1">
      <c r="A46" s="37"/>
      <c r="B46" s="38"/>
      <c r="C46" s="39">
        <v>3</v>
      </c>
      <c r="D46" s="40">
        <v>44</v>
      </c>
      <c r="E46" s="40" t="s">
        <v>50</v>
      </c>
      <c r="F46" s="37" t="s">
        <v>51</v>
      </c>
      <c r="G46" s="37">
        <v>73</v>
      </c>
      <c r="H46" s="37">
        <v>76</v>
      </c>
      <c r="I46" s="37">
        <v>75</v>
      </c>
      <c r="J46" s="37">
        <v>79</v>
      </c>
      <c r="K46" s="37">
        <v>85</v>
      </c>
      <c r="L46" s="37">
        <v>79</v>
      </c>
      <c r="M46" s="39">
        <f t="shared" si="0"/>
        <v>467</v>
      </c>
      <c r="N46" s="37"/>
    </row>
    <row r="47" spans="1:14" ht="15" customHeight="1">
      <c r="A47" s="37"/>
      <c r="B47" s="38"/>
      <c r="C47" s="39">
        <v>4</v>
      </c>
      <c r="D47" s="40">
        <v>44</v>
      </c>
      <c r="E47" s="40" t="s">
        <v>49</v>
      </c>
      <c r="F47" s="39" t="s">
        <v>51</v>
      </c>
      <c r="G47" s="37">
        <v>76</v>
      </c>
      <c r="H47" s="37">
        <v>80</v>
      </c>
      <c r="I47" s="37">
        <v>77</v>
      </c>
      <c r="J47" s="37">
        <v>70</v>
      </c>
      <c r="K47" s="37">
        <v>80</v>
      </c>
      <c r="L47" s="37">
        <v>74</v>
      </c>
      <c r="M47" s="39">
        <f t="shared" si="0"/>
        <v>457</v>
      </c>
      <c r="N47" s="36"/>
    </row>
    <row r="48" spans="1:14" ht="15" customHeight="1">
      <c r="A48" s="37"/>
      <c r="B48" s="38"/>
      <c r="C48" s="39">
        <v>4</v>
      </c>
      <c r="D48" s="40">
        <v>45</v>
      </c>
      <c r="E48" s="40" t="s">
        <v>120</v>
      </c>
      <c r="F48" s="39" t="s">
        <v>51</v>
      </c>
      <c r="G48" s="37">
        <v>68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9">
        <f t="shared" si="0"/>
        <v>68</v>
      </c>
      <c r="N48" s="37"/>
    </row>
  </sheetData>
  <mergeCells count="3">
    <mergeCell ref="C1:N1"/>
    <mergeCell ref="C2:N2"/>
    <mergeCell ref="C3:N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75" r:id="rId1"/>
  <headerFooter alignWithMargins="0">
    <oddHeader>&amp;C第３１回中部学生ライフル射撃新人戦
及び
第８回中部学生ライフル射撃不朽戦</oddHeader>
    <oddFooter>&amp;L&amp;D　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A1" sqref="A1:Q2"/>
    </sheetView>
  </sheetViews>
  <sheetFormatPr defaultColWidth="9.00390625" defaultRowHeight="13.5"/>
  <cols>
    <col min="1" max="1" width="4.75390625" style="0" customWidth="1"/>
    <col min="2" max="2" width="12.25390625" style="0" customWidth="1"/>
    <col min="3" max="3" width="14.75390625" style="0" customWidth="1"/>
    <col min="4" max="4" width="6.00390625" style="0" customWidth="1"/>
    <col min="5" max="14" width="6.125" style="0" customWidth="1"/>
    <col min="15" max="15" width="8.25390625" style="0" customWidth="1"/>
    <col min="16" max="16" width="8.00390625" style="0" customWidth="1"/>
    <col min="17" max="17" width="4.375" style="0" customWidth="1"/>
  </cols>
  <sheetData>
    <row r="1" spans="1:17" ht="15" customHeight="1">
      <c r="A1" s="91" t="s">
        <v>142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ht="1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ht="15" customHeight="1">
      <c r="A3" s="82" t="s">
        <v>143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ht="15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</row>
    <row r="5" spans="1:17" ht="19.5" customHeight="1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8.75" customHeight="1" thickBot="1">
      <c r="A6" s="83" t="s">
        <v>53</v>
      </c>
      <c r="B6" s="83" t="s">
        <v>54</v>
      </c>
      <c r="C6" s="83" t="s">
        <v>55</v>
      </c>
      <c r="D6" s="84" t="s">
        <v>56</v>
      </c>
      <c r="E6" s="49" t="s">
        <v>169</v>
      </c>
      <c r="F6" s="34" t="s">
        <v>170</v>
      </c>
      <c r="G6" s="50" t="s">
        <v>19</v>
      </c>
      <c r="H6" s="34" t="s">
        <v>20</v>
      </c>
      <c r="I6" s="50" t="s">
        <v>0</v>
      </c>
      <c r="J6" s="34" t="s">
        <v>21</v>
      </c>
      <c r="K6" s="50" t="s">
        <v>22</v>
      </c>
      <c r="L6" s="34" t="s">
        <v>23</v>
      </c>
      <c r="M6" s="49" t="s">
        <v>24</v>
      </c>
      <c r="N6" s="51" t="s">
        <v>25</v>
      </c>
      <c r="O6" s="86" t="s">
        <v>159</v>
      </c>
      <c r="P6" s="88" t="s">
        <v>57</v>
      </c>
      <c r="Q6" s="90" t="s">
        <v>58</v>
      </c>
    </row>
    <row r="7" spans="1:17" ht="18.75" customHeight="1" thickBot="1">
      <c r="A7" s="83"/>
      <c r="B7" s="83"/>
      <c r="C7" s="83"/>
      <c r="D7" s="85"/>
      <c r="E7" s="15" t="s">
        <v>59</v>
      </c>
      <c r="F7" s="16" t="s">
        <v>59</v>
      </c>
      <c r="G7" s="17" t="s">
        <v>59</v>
      </c>
      <c r="H7" s="16" t="s">
        <v>59</v>
      </c>
      <c r="I7" s="17" t="s">
        <v>59</v>
      </c>
      <c r="J7" s="16" t="s">
        <v>59</v>
      </c>
      <c r="K7" s="17" t="s">
        <v>59</v>
      </c>
      <c r="L7" s="16" t="s">
        <v>59</v>
      </c>
      <c r="M7" s="17" t="s">
        <v>59</v>
      </c>
      <c r="N7" s="18" t="s">
        <v>59</v>
      </c>
      <c r="O7" s="87"/>
      <c r="P7" s="89"/>
      <c r="Q7" s="90"/>
    </row>
    <row r="8" spans="1:17" ht="18.75" customHeight="1" thickBot="1">
      <c r="A8" s="73">
        <v>1</v>
      </c>
      <c r="B8" s="76" t="s">
        <v>89</v>
      </c>
      <c r="C8" s="76" t="s">
        <v>45</v>
      </c>
      <c r="D8" s="80">
        <v>531</v>
      </c>
      <c r="E8" s="57">
        <v>9.5</v>
      </c>
      <c r="F8" s="58">
        <v>9.1</v>
      </c>
      <c r="G8" s="59">
        <v>10.2</v>
      </c>
      <c r="H8" s="58">
        <v>9.6</v>
      </c>
      <c r="I8" s="59">
        <v>9.8</v>
      </c>
      <c r="J8" s="58">
        <v>10.5</v>
      </c>
      <c r="K8" s="59">
        <v>8.2</v>
      </c>
      <c r="L8" s="58">
        <v>10</v>
      </c>
      <c r="M8" s="59">
        <v>8.8</v>
      </c>
      <c r="N8" s="60">
        <v>9.1</v>
      </c>
      <c r="O8" s="67">
        <f>SUM(E8:N8)</f>
        <v>94.8</v>
      </c>
      <c r="P8" s="69">
        <f>D8+O8</f>
        <v>625.8</v>
      </c>
      <c r="Q8" s="71">
        <f>IF(COUNT(P8),RANK(P8,P$8:P$23),"")</f>
        <v>1</v>
      </c>
    </row>
    <row r="9" spans="1:17" ht="18.75" customHeight="1" thickBot="1">
      <c r="A9" s="73"/>
      <c r="B9" s="56"/>
      <c r="C9" s="56"/>
      <c r="D9" s="80"/>
      <c r="E9" s="47">
        <f>D8+E8</f>
        <v>540.5</v>
      </c>
      <c r="F9" s="48">
        <f>E9+F8</f>
        <v>549.6</v>
      </c>
      <c r="G9" s="48">
        <f aca="true" t="shared" si="0" ref="G9:N9">F9+G8</f>
        <v>559.8000000000001</v>
      </c>
      <c r="H9" s="48">
        <f t="shared" si="0"/>
        <v>569.4000000000001</v>
      </c>
      <c r="I9" s="48">
        <f t="shared" si="0"/>
        <v>579.2</v>
      </c>
      <c r="J9" s="48">
        <f t="shared" si="0"/>
        <v>589.7</v>
      </c>
      <c r="K9" s="48">
        <f t="shared" si="0"/>
        <v>597.9000000000001</v>
      </c>
      <c r="L9" s="48">
        <f t="shared" si="0"/>
        <v>607.9000000000001</v>
      </c>
      <c r="M9" s="48">
        <f t="shared" si="0"/>
        <v>616.7</v>
      </c>
      <c r="N9" s="52">
        <f t="shared" si="0"/>
        <v>625.8000000000001</v>
      </c>
      <c r="O9" s="68"/>
      <c r="P9" s="70"/>
      <c r="Q9" s="72"/>
    </row>
    <row r="10" spans="1:17" ht="18.75" customHeight="1" thickBot="1">
      <c r="A10" s="73">
        <v>2</v>
      </c>
      <c r="B10" s="74" t="s">
        <v>137</v>
      </c>
      <c r="C10" s="76" t="s">
        <v>44</v>
      </c>
      <c r="D10" s="80">
        <v>528</v>
      </c>
      <c r="E10" s="57">
        <v>5.7</v>
      </c>
      <c r="F10" s="58">
        <v>9.5</v>
      </c>
      <c r="G10" s="59">
        <v>9</v>
      </c>
      <c r="H10" s="58">
        <v>6.9</v>
      </c>
      <c r="I10" s="59">
        <v>9</v>
      </c>
      <c r="J10" s="58">
        <v>7.6</v>
      </c>
      <c r="K10" s="59">
        <v>8.9</v>
      </c>
      <c r="L10" s="58">
        <v>8</v>
      </c>
      <c r="M10" s="59">
        <v>10.3</v>
      </c>
      <c r="N10" s="60">
        <v>10</v>
      </c>
      <c r="O10" s="67">
        <f>SUM(E10:N10)</f>
        <v>84.89999999999999</v>
      </c>
      <c r="P10" s="69">
        <f>D10+O10</f>
        <v>612.9</v>
      </c>
      <c r="Q10" s="71">
        <f>IF(COUNT(P10),RANK(P10,P$8:P$23),"")</f>
        <v>2</v>
      </c>
    </row>
    <row r="11" spans="1:17" ht="18.75" customHeight="1" thickBot="1">
      <c r="A11" s="73"/>
      <c r="B11" s="75"/>
      <c r="C11" s="56"/>
      <c r="D11" s="80"/>
      <c r="E11" s="47">
        <f>D10+E10</f>
        <v>533.7</v>
      </c>
      <c r="F11" s="48">
        <f aca="true" t="shared" si="1" ref="F11:N11">E11+F10</f>
        <v>543.2</v>
      </c>
      <c r="G11" s="48">
        <f t="shared" si="1"/>
        <v>552.2</v>
      </c>
      <c r="H11" s="48">
        <f t="shared" si="1"/>
        <v>559.1</v>
      </c>
      <c r="I11" s="48">
        <f t="shared" si="1"/>
        <v>568.1</v>
      </c>
      <c r="J11" s="48">
        <f t="shared" si="1"/>
        <v>575.7</v>
      </c>
      <c r="K11" s="48">
        <f t="shared" si="1"/>
        <v>584.6</v>
      </c>
      <c r="L11" s="48">
        <f t="shared" si="1"/>
        <v>592.6</v>
      </c>
      <c r="M11" s="48">
        <f t="shared" si="1"/>
        <v>602.9</v>
      </c>
      <c r="N11" s="52">
        <f t="shared" si="1"/>
        <v>612.9</v>
      </c>
      <c r="O11" s="68"/>
      <c r="P11" s="70"/>
      <c r="Q11" s="72"/>
    </row>
    <row r="12" spans="1:17" ht="18.75" customHeight="1" thickBot="1">
      <c r="A12" s="73">
        <v>3</v>
      </c>
      <c r="B12" s="78" t="s">
        <v>138</v>
      </c>
      <c r="C12" s="76" t="s">
        <v>45</v>
      </c>
      <c r="D12" s="80">
        <v>519</v>
      </c>
      <c r="E12" s="57">
        <v>8.9</v>
      </c>
      <c r="F12" s="58">
        <v>9.6</v>
      </c>
      <c r="G12" s="59">
        <v>8.4</v>
      </c>
      <c r="H12" s="58">
        <v>9.9</v>
      </c>
      <c r="I12" s="59">
        <v>8.6</v>
      </c>
      <c r="J12" s="58">
        <v>9.1</v>
      </c>
      <c r="K12" s="59">
        <v>8.1</v>
      </c>
      <c r="L12" s="58">
        <v>8.5</v>
      </c>
      <c r="M12" s="59">
        <v>9.6</v>
      </c>
      <c r="N12" s="60">
        <v>10</v>
      </c>
      <c r="O12" s="67">
        <f>SUM(E12:N12)</f>
        <v>90.69999999999999</v>
      </c>
      <c r="P12" s="69">
        <f>D12+O12</f>
        <v>609.7</v>
      </c>
      <c r="Q12" s="71">
        <f>IF(COUNT(P12),RANK(P12,P$8:P$23),"")</f>
        <v>3</v>
      </c>
    </row>
    <row r="13" spans="1:17" ht="18.75" customHeight="1" thickBot="1">
      <c r="A13" s="73"/>
      <c r="B13" s="79"/>
      <c r="C13" s="56"/>
      <c r="D13" s="80"/>
      <c r="E13" s="47">
        <f>D12+E12</f>
        <v>527.9</v>
      </c>
      <c r="F13" s="48">
        <f aca="true" t="shared" si="2" ref="F13:N13">E13+F12</f>
        <v>537.5</v>
      </c>
      <c r="G13" s="48">
        <f t="shared" si="2"/>
        <v>545.9</v>
      </c>
      <c r="H13" s="48">
        <f t="shared" si="2"/>
        <v>555.8</v>
      </c>
      <c r="I13" s="48">
        <f t="shared" si="2"/>
        <v>564.4</v>
      </c>
      <c r="J13" s="48">
        <f t="shared" si="2"/>
        <v>573.5</v>
      </c>
      <c r="K13" s="48">
        <f t="shared" si="2"/>
        <v>581.6</v>
      </c>
      <c r="L13" s="48">
        <f t="shared" si="2"/>
        <v>590.1</v>
      </c>
      <c r="M13" s="48">
        <f t="shared" si="2"/>
        <v>599.7</v>
      </c>
      <c r="N13" s="52">
        <f t="shared" si="2"/>
        <v>609.7</v>
      </c>
      <c r="O13" s="68"/>
      <c r="P13" s="70"/>
      <c r="Q13" s="72"/>
    </row>
    <row r="14" spans="1:17" ht="18.75" customHeight="1" thickBot="1">
      <c r="A14" s="73">
        <v>4</v>
      </c>
      <c r="B14" s="76" t="s">
        <v>87</v>
      </c>
      <c r="C14" s="76" t="s">
        <v>48</v>
      </c>
      <c r="D14" s="77">
        <v>519</v>
      </c>
      <c r="E14" s="57">
        <v>8.5</v>
      </c>
      <c r="F14" s="58">
        <v>8.3</v>
      </c>
      <c r="G14" s="59">
        <v>8.4</v>
      </c>
      <c r="H14" s="58">
        <v>4.6</v>
      </c>
      <c r="I14" s="59">
        <v>10.4</v>
      </c>
      <c r="J14" s="58">
        <v>8.2</v>
      </c>
      <c r="K14" s="59">
        <v>10.3</v>
      </c>
      <c r="L14" s="58">
        <v>7.1</v>
      </c>
      <c r="M14" s="59">
        <v>9.2</v>
      </c>
      <c r="N14" s="60">
        <v>8.6</v>
      </c>
      <c r="O14" s="67">
        <f>SUM(E14:N14)</f>
        <v>83.6</v>
      </c>
      <c r="P14" s="69">
        <f>D14+O14</f>
        <v>602.6</v>
      </c>
      <c r="Q14" s="71">
        <f>IF(COUNT(P14),RANK(P14,P$8:P$23),"")</f>
        <v>5</v>
      </c>
    </row>
    <row r="15" spans="1:17" ht="18.75" customHeight="1" thickBot="1">
      <c r="A15" s="73"/>
      <c r="B15" s="56"/>
      <c r="C15" s="56"/>
      <c r="D15" s="77"/>
      <c r="E15" s="47">
        <f>D14+E14</f>
        <v>527.5</v>
      </c>
      <c r="F15" s="48">
        <f aca="true" t="shared" si="3" ref="F15:N15">E15+F14</f>
        <v>535.8</v>
      </c>
      <c r="G15" s="48">
        <f t="shared" si="3"/>
        <v>544.1999999999999</v>
      </c>
      <c r="H15" s="48">
        <f t="shared" si="3"/>
        <v>548.8</v>
      </c>
      <c r="I15" s="48">
        <f t="shared" si="3"/>
        <v>559.1999999999999</v>
      </c>
      <c r="J15" s="48">
        <f t="shared" si="3"/>
        <v>567.4</v>
      </c>
      <c r="K15" s="48">
        <f t="shared" si="3"/>
        <v>577.6999999999999</v>
      </c>
      <c r="L15" s="48">
        <f t="shared" si="3"/>
        <v>584.8</v>
      </c>
      <c r="M15" s="48">
        <f t="shared" si="3"/>
        <v>594</v>
      </c>
      <c r="N15" s="52">
        <f t="shared" si="3"/>
        <v>602.6</v>
      </c>
      <c r="O15" s="68"/>
      <c r="P15" s="70"/>
      <c r="Q15" s="72"/>
    </row>
    <row r="16" spans="1:17" ht="18.75" customHeight="1" thickBot="1">
      <c r="A16" s="73">
        <v>5</v>
      </c>
      <c r="B16" s="76" t="s">
        <v>139</v>
      </c>
      <c r="C16" s="76" t="s">
        <v>77</v>
      </c>
      <c r="D16" s="77">
        <v>519</v>
      </c>
      <c r="E16" s="57">
        <v>7.8</v>
      </c>
      <c r="F16" s="58">
        <v>9</v>
      </c>
      <c r="G16" s="59">
        <v>8.5</v>
      </c>
      <c r="H16" s="58">
        <v>9.8</v>
      </c>
      <c r="I16" s="59">
        <v>9.5</v>
      </c>
      <c r="J16" s="58">
        <v>9.1</v>
      </c>
      <c r="K16" s="59">
        <v>10.5</v>
      </c>
      <c r="L16" s="58">
        <v>8.7</v>
      </c>
      <c r="M16" s="59">
        <v>9.5</v>
      </c>
      <c r="N16" s="60">
        <v>7.8</v>
      </c>
      <c r="O16" s="67">
        <f>SUM(E16:N16)</f>
        <v>90.2</v>
      </c>
      <c r="P16" s="69">
        <f>D16+O16</f>
        <v>609.2</v>
      </c>
      <c r="Q16" s="71">
        <f>IF(COUNT(P16),RANK(P16,P$8:P$23),"")</f>
        <v>4</v>
      </c>
    </row>
    <row r="17" spans="1:17" ht="18.75" customHeight="1" thickBot="1">
      <c r="A17" s="73"/>
      <c r="B17" s="56"/>
      <c r="C17" s="56"/>
      <c r="D17" s="77"/>
      <c r="E17" s="47">
        <f>D16+E16</f>
        <v>526.8</v>
      </c>
      <c r="F17" s="48">
        <f aca="true" t="shared" si="4" ref="F17:N17">E17+F16</f>
        <v>535.8</v>
      </c>
      <c r="G17" s="48">
        <f t="shared" si="4"/>
        <v>544.3</v>
      </c>
      <c r="H17" s="48">
        <f t="shared" si="4"/>
        <v>554.0999999999999</v>
      </c>
      <c r="I17" s="48">
        <f t="shared" si="4"/>
        <v>563.5999999999999</v>
      </c>
      <c r="J17" s="48">
        <f t="shared" si="4"/>
        <v>572.6999999999999</v>
      </c>
      <c r="K17" s="48">
        <f t="shared" si="4"/>
        <v>583.1999999999999</v>
      </c>
      <c r="L17" s="48">
        <f t="shared" si="4"/>
        <v>591.9</v>
      </c>
      <c r="M17" s="48">
        <f t="shared" si="4"/>
        <v>601.4</v>
      </c>
      <c r="N17" s="52">
        <f t="shared" si="4"/>
        <v>609.1999999999999</v>
      </c>
      <c r="O17" s="68"/>
      <c r="P17" s="70"/>
      <c r="Q17" s="72"/>
    </row>
    <row r="18" spans="1:17" ht="18.75" customHeight="1" thickBot="1">
      <c r="A18" s="73">
        <v>6</v>
      </c>
      <c r="B18" s="78" t="s">
        <v>140</v>
      </c>
      <c r="C18" s="76" t="s">
        <v>48</v>
      </c>
      <c r="D18" s="80">
        <v>512</v>
      </c>
      <c r="E18" s="57">
        <v>8.7</v>
      </c>
      <c r="F18" s="58">
        <v>8</v>
      </c>
      <c r="G18" s="59">
        <v>9.7</v>
      </c>
      <c r="H18" s="58">
        <v>10.2</v>
      </c>
      <c r="I18" s="59">
        <v>6.1</v>
      </c>
      <c r="J18" s="58">
        <v>9.7</v>
      </c>
      <c r="K18" s="59">
        <v>6</v>
      </c>
      <c r="L18" s="58">
        <v>9</v>
      </c>
      <c r="M18" s="59">
        <v>8.1</v>
      </c>
      <c r="N18" s="60">
        <v>8.9</v>
      </c>
      <c r="O18" s="67">
        <f>SUM(E18:N18)</f>
        <v>84.39999999999999</v>
      </c>
      <c r="P18" s="69">
        <f>D18+O18</f>
        <v>596.4</v>
      </c>
      <c r="Q18" s="71">
        <f>IF(COUNT(P18),RANK(P18,P$8:P$23),"")</f>
        <v>7</v>
      </c>
    </row>
    <row r="19" spans="1:17" ht="18.75" customHeight="1" thickBot="1">
      <c r="A19" s="73"/>
      <c r="B19" s="79"/>
      <c r="C19" s="56"/>
      <c r="D19" s="80"/>
      <c r="E19" s="47">
        <f>D18+E18</f>
        <v>520.7</v>
      </c>
      <c r="F19" s="48">
        <f aca="true" t="shared" si="5" ref="F19:N19">E19+F18</f>
        <v>528.7</v>
      </c>
      <c r="G19" s="48">
        <f t="shared" si="5"/>
        <v>538.4000000000001</v>
      </c>
      <c r="H19" s="48">
        <f t="shared" si="5"/>
        <v>548.6000000000001</v>
      </c>
      <c r="I19" s="48">
        <f t="shared" si="5"/>
        <v>554.7000000000002</v>
      </c>
      <c r="J19" s="48">
        <f t="shared" si="5"/>
        <v>564.4000000000002</v>
      </c>
      <c r="K19" s="48">
        <f t="shared" si="5"/>
        <v>570.4000000000002</v>
      </c>
      <c r="L19" s="48">
        <f t="shared" si="5"/>
        <v>579.4000000000002</v>
      </c>
      <c r="M19" s="48">
        <f t="shared" si="5"/>
        <v>587.5000000000002</v>
      </c>
      <c r="N19" s="52">
        <f t="shared" si="5"/>
        <v>596.4000000000002</v>
      </c>
      <c r="O19" s="68"/>
      <c r="P19" s="70"/>
      <c r="Q19" s="72"/>
    </row>
    <row r="20" spans="1:17" ht="18.75" customHeight="1" thickBot="1">
      <c r="A20" s="73">
        <v>7</v>
      </c>
      <c r="B20" s="78" t="s">
        <v>141</v>
      </c>
      <c r="C20" s="76" t="s">
        <v>43</v>
      </c>
      <c r="D20" s="80">
        <v>511</v>
      </c>
      <c r="E20" s="57">
        <v>10.5</v>
      </c>
      <c r="F20" s="58">
        <v>7.4</v>
      </c>
      <c r="G20" s="59">
        <v>6.5</v>
      </c>
      <c r="H20" s="58">
        <v>8.9</v>
      </c>
      <c r="I20" s="59">
        <v>8.8</v>
      </c>
      <c r="J20" s="58">
        <v>7.6</v>
      </c>
      <c r="K20" s="59">
        <v>8.3</v>
      </c>
      <c r="L20" s="58">
        <v>6.8</v>
      </c>
      <c r="M20" s="59">
        <v>10.4</v>
      </c>
      <c r="N20" s="60">
        <v>9.3</v>
      </c>
      <c r="O20" s="67">
        <f>SUM(E20:N20)</f>
        <v>84.5</v>
      </c>
      <c r="P20" s="69">
        <f>D20+O20</f>
        <v>595.5</v>
      </c>
      <c r="Q20" s="71">
        <f>IF(COUNT(P20),RANK(P20,P$8:P$23),"")</f>
        <v>8</v>
      </c>
    </row>
    <row r="21" spans="1:17" ht="18.75" customHeight="1" thickBot="1">
      <c r="A21" s="73"/>
      <c r="B21" s="79"/>
      <c r="C21" s="56"/>
      <c r="D21" s="80"/>
      <c r="E21" s="47">
        <f>D20+E20</f>
        <v>521.5</v>
      </c>
      <c r="F21" s="48">
        <f aca="true" t="shared" si="6" ref="F21:N21">E21+F20</f>
        <v>528.9</v>
      </c>
      <c r="G21" s="48">
        <f t="shared" si="6"/>
        <v>535.4</v>
      </c>
      <c r="H21" s="48">
        <f t="shared" si="6"/>
        <v>544.3</v>
      </c>
      <c r="I21" s="48">
        <f t="shared" si="6"/>
        <v>553.0999999999999</v>
      </c>
      <c r="J21" s="48">
        <f t="shared" si="6"/>
        <v>560.6999999999999</v>
      </c>
      <c r="K21" s="48">
        <f t="shared" si="6"/>
        <v>568.9999999999999</v>
      </c>
      <c r="L21" s="48">
        <f t="shared" si="6"/>
        <v>575.7999999999998</v>
      </c>
      <c r="M21" s="48">
        <f t="shared" si="6"/>
        <v>586.1999999999998</v>
      </c>
      <c r="N21" s="52">
        <f t="shared" si="6"/>
        <v>595.4999999999998</v>
      </c>
      <c r="O21" s="68"/>
      <c r="P21" s="70"/>
      <c r="Q21" s="72"/>
    </row>
    <row r="22" spans="1:17" ht="18.75" customHeight="1" thickBot="1">
      <c r="A22" s="73">
        <v>8</v>
      </c>
      <c r="B22" s="74" t="s">
        <v>94</v>
      </c>
      <c r="C22" s="76" t="s">
        <v>44</v>
      </c>
      <c r="D22" s="77">
        <v>511</v>
      </c>
      <c r="E22" s="61">
        <v>9.2</v>
      </c>
      <c r="F22" s="62">
        <v>8.8</v>
      </c>
      <c r="G22" s="63">
        <v>9</v>
      </c>
      <c r="H22" s="62">
        <v>8.3</v>
      </c>
      <c r="I22" s="63">
        <v>10.2</v>
      </c>
      <c r="J22" s="62">
        <v>8.1</v>
      </c>
      <c r="K22" s="63">
        <v>8.7</v>
      </c>
      <c r="L22" s="62">
        <v>7.8</v>
      </c>
      <c r="M22" s="63">
        <v>6.8</v>
      </c>
      <c r="N22" s="64">
        <v>8.9</v>
      </c>
      <c r="O22" s="67">
        <f>SUM(E22:N22)</f>
        <v>85.8</v>
      </c>
      <c r="P22" s="67">
        <f>D22+O22</f>
        <v>596.8</v>
      </c>
      <c r="Q22" s="71">
        <f>IF(COUNT(P22),RANK(P22,P$8:P$23),"")</f>
        <v>6</v>
      </c>
    </row>
    <row r="23" spans="1:17" ht="18.75" customHeight="1" thickBot="1">
      <c r="A23" s="73"/>
      <c r="B23" s="75"/>
      <c r="C23" s="56"/>
      <c r="D23" s="77"/>
      <c r="E23" s="47">
        <f>D22+E22</f>
        <v>520.2</v>
      </c>
      <c r="F23" s="48">
        <f aca="true" t="shared" si="7" ref="F23:N23">E23+F22</f>
        <v>529</v>
      </c>
      <c r="G23" s="48">
        <f t="shared" si="7"/>
        <v>538</v>
      </c>
      <c r="H23" s="48">
        <f t="shared" si="7"/>
        <v>546.3</v>
      </c>
      <c r="I23" s="48">
        <f t="shared" si="7"/>
        <v>556.5</v>
      </c>
      <c r="J23" s="48">
        <f t="shared" si="7"/>
        <v>564.6</v>
      </c>
      <c r="K23" s="48">
        <f t="shared" si="7"/>
        <v>573.3000000000001</v>
      </c>
      <c r="L23" s="48">
        <f t="shared" si="7"/>
        <v>581.1</v>
      </c>
      <c r="M23" s="48">
        <f t="shared" si="7"/>
        <v>587.9</v>
      </c>
      <c r="N23" s="52">
        <f t="shared" si="7"/>
        <v>596.8</v>
      </c>
      <c r="O23" s="68"/>
      <c r="P23" s="68"/>
      <c r="Q23" s="72"/>
    </row>
  </sheetData>
  <mergeCells count="65">
    <mergeCell ref="A1:Q2"/>
    <mergeCell ref="A3:Q4"/>
    <mergeCell ref="A6:A7"/>
    <mergeCell ref="B6:B7"/>
    <mergeCell ref="C6:C7"/>
    <mergeCell ref="D6:D7"/>
    <mergeCell ref="O6:O7"/>
    <mergeCell ref="P6:P7"/>
    <mergeCell ref="Q6:Q7"/>
    <mergeCell ref="A8:A9"/>
    <mergeCell ref="B8:B9"/>
    <mergeCell ref="C8:C9"/>
    <mergeCell ref="D8:D9"/>
    <mergeCell ref="O8:O9"/>
    <mergeCell ref="P8:P9"/>
    <mergeCell ref="Q8:Q9"/>
    <mergeCell ref="A10:A11"/>
    <mergeCell ref="B10:B11"/>
    <mergeCell ref="C10:C11"/>
    <mergeCell ref="D10:D11"/>
    <mergeCell ref="O10:O11"/>
    <mergeCell ref="P10:P11"/>
    <mergeCell ref="Q10:Q11"/>
    <mergeCell ref="A12:A13"/>
    <mergeCell ref="B12:B13"/>
    <mergeCell ref="C12:C13"/>
    <mergeCell ref="D12:D13"/>
    <mergeCell ref="O12:O13"/>
    <mergeCell ref="P12:P13"/>
    <mergeCell ref="Q12:Q13"/>
    <mergeCell ref="A14:A15"/>
    <mergeCell ref="B14:B15"/>
    <mergeCell ref="C14:C15"/>
    <mergeCell ref="D14:D15"/>
    <mergeCell ref="O14:O15"/>
    <mergeCell ref="P14:P15"/>
    <mergeCell ref="Q14:Q15"/>
    <mergeCell ref="A16:A17"/>
    <mergeCell ref="B16:B17"/>
    <mergeCell ref="C16:C17"/>
    <mergeCell ref="D16:D17"/>
    <mergeCell ref="O16:O17"/>
    <mergeCell ref="P16:P17"/>
    <mergeCell ref="Q16:Q17"/>
    <mergeCell ref="A18:A19"/>
    <mergeCell ref="B18:B19"/>
    <mergeCell ref="C18:C19"/>
    <mergeCell ref="D18:D19"/>
    <mergeCell ref="O18:O19"/>
    <mergeCell ref="P18:P19"/>
    <mergeCell ref="Q18:Q19"/>
    <mergeCell ref="A20:A21"/>
    <mergeCell ref="B20:B21"/>
    <mergeCell ref="C20:C21"/>
    <mergeCell ref="D20:D21"/>
    <mergeCell ref="O20:O21"/>
    <mergeCell ref="P20:P21"/>
    <mergeCell ref="Q20:Q21"/>
    <mergeCell ref="A22:A23"/>
    <mergeCell ref="B22:B23"/>
    <mergeCell ref="C22:C23"/>
    <mergeCell ref="D22:D23"/>
    <mergeCell ref="O22:O23"/>
    <mergeCell ref="P22:P23"/>
    <mergeCell ref="Q22:Q23"/>
  </mergeCells>
  <conditionalFormatting sqref="E22:N22 E8:N8 E10:N10 E12:N12 E14:N14 E16:N16 E18:N18 E20:N20">
    <cfRule type="cellIs" priority="1" dxfId="0" operator="greaterThanOrEqual" stopIfTrue="1">
      <formula>10</formula>
    </cfRule>
  </conditionalFormatting>
  <printOptions/>
  <pageMargins left="0.75" right="0.75" top="1" bottom="1" header="0.512" footer="0.512"/>
  <pageSetup horizontalDpi="360" verticalDpi="360" orientation="landscape" paperSize="13" scale="65" r:id="rId1"/>
  <headerFooter alignWithMargins="0">
    <oddFooter>&amp;L&amp;D&amp;T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10.625" defaultRowHeight="13.5"/>
  <cols>
    <col min="1" max="1" width="15.50390625" style="13" customWidth="1"/>
    <col min="2" max="3" width="4.625" style="13" customWidth="1"/>
    <col min="4" max="4" width="14.625" style="13" customWidth="1"/>
    <col min="5" max="10" width="4.625" style="13" customWidth="1"/>
    <col min="11" max="11" width="7.625" style="13" customWidth="1"/>
    <col min="12" max="12" width="8.625" style="13" customWidth="1"/>
    <col min="13" max="13" width="4.625" style="13" customWidth="1"/>
  </cols>
  <sheetData>
    <row r="1" spans="1:13" ht="14.25">
      <c r="A1" s="3" t="s">
        <v>1</v>
      </c>
      <c r="B1" s="3" t="s">
        <v>2</v>
      </c>
      <c r="C1" s="3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5" t="s">
        <v>11</v>
      </c>
      <c r="L1" s="6" t="s">
        <v>12</v>
      </c>
      <c r="M1" s="7" t="s">
        <v>13</v>
      </c>
    </row>
    <row r="2" spans="1:13" ht="13.5">
      <c r="A2" s="8" t="s">
        <v>14</v>
      </c>
      <c r="B2" s="9">
        <v>3</v>
      </c>
      <c r="C2" s="9">
        <v>22</v>
      </c>
      <c r="D2" s="9" t="s">
        <v>91</v>
      </c>
      <c r="E2" s="23">
        <v>78</v>
      </c>
      <c r="F2" s="23">
        <v>85</v>
      </c>
      <c r="G2" s="23">
        <v>83</v>
      </c>
      <c r="H2" s="23">
        <v>77</v>
      </c>
      <c r="I2" s="23">
        <v>88</v>
      </c>
      <c r="J2" s="23">
        <v>71</v>
      </c>
      <c r="K2" s="24">
        <v>482</v>
      </c>
      <c r="L2" s="25"/>
      <c r="M2" s="25"/>
    </row>
    <row r="3" spans="1:13" ht="14.25">
      <c r="A3" s="10" t="s">
        <v>36</v>
      </c>
      <c r="B3" s="9">
        <v>3</v>
      </c>
      <c r="C3" s="9">
        <v>29</v>
      </c>
      <c r="D3" s="9" t="s">
        <v>126</v>
      </c>
      <c r="E3" s="26">
        <v>89</v>
      </c>
      <c r="F3" s="26">
        <v>85</v>
      </c>
      <c r="G3" s="26">
        <v>82</v>
      </c>
      <c r="H3" s="26">
        <v>90</v>
      </c>
      <c r="I3" s="26">
        <v>93</v>
      </c>
      <c r="J3" s="26">
        <v>80</v>
      </c>
      <c r="K3" s="24">
        <v>519</v>
      </c>
      <c r="L3" s="27"/>
      <c r="M3" s="27"/>
    </row>
    <row r="4" spans="1:13" ht="13.5">
      <c r="A4" s="11"/>
      <c r="B4" s="9">
        <v>4</v>
      </c>
      <c r="C4" s="9">
        <v>22</v>
      </c>
      <c r="D4" s="9" t="s">
        <v>127</v>
      </c>
      <c r="E4" s="26">
        <v>71</v>
      </c>
      <c r="F4" s="26">
        <v>72</v>
      </c>
      <c r="G4" s="26">
        <v>79</v>
      </c>
      <c r="H4" s="26">
        <v>77</v>
      </c>
      <c r="I4" s="26">
        <v>85</v>
      </c>
      <c r="J4" s="26">
        <v>85</v>
      </c>
      <c r="K4" s="24">
        <v>469</v>
      </c>
      <c r="L4" s="28">
        <f>SUM(K2:K4)</f>
        <v>1470</v>
      </c>
      <c r="M4" s="29">
        <f>IF(COUNT(L4),RANK(L4,L$4:L$29),"")</f>
        <v>4</v>
      </c>
    </row>
    <row r="5" spans="1:13" ht="13.5">
      <c r="A5" s="9" t="s">
        <v>15</v>
      </c>
      <c r="B5" s="9"/>
      <c r="C5" s="9"/>
      <c r="D5" s="9"/>
      <c r="E5" s="26"/>
      <c r="F5" s="26"/>
      <c r="G5" s="26"/>
      <c r="H5" s="26"/>
      <c r="I5" s="26"/>
      <c r="J5" s="26"/>
      <c r="K5" s="24">
        <f>SUM(E5:J5)</f>
        <v>0</v>
      </c>
      <c r="L5" s="30"/>
      <c r="M5" s="29"/>
    </row>
    <row r="6" spans="1:13" ht="13.5">
      <c r="A6" s="12"/>
      <c r="B6" s="12"/>
      <c r="C6" s="12"/>
      <c r="D6" s="12"/>
      <c r="E6" s="31"/>
      <c r="F6" s="31"/>
      <c r="G6" s="31"/>
      <c r="H6" s="31"/>
      <c r="I6" s="31"/>
      <c r="J6" s="31"/>
      <c r="K6" s="31"/>
      <c r="L6" s="31"/>
      <c r="M6" s="31"/>
    </row>
    <row r="7" spans="1:13" ht="13.5">
      <c r="A7" s="8"/>
      <c r="B7" s="9">
        <v>3</v>
      </c>
      <c r="C7" s="9">
        <v>21</v>
      </c>
      <c r="D7" s="9" t="s">
        <v>90</v>
      </c>
      <c r="E7" s="23">
        <v>63</v>
      </c>
      <c r="F7" s="23">
        <v>72</v>
      </c>
      <c r="G7" s="23">
        <v>60</v>
      </c>
      <c r="H7" s="23">
        <v>55</v>
      </c>
      <c r="I7" s="23">
        <v>60</v>
      </c>
      <c r="J7" s="23">
        <v>60</v>
      </c>
      <c r="K7" s="24">
        <v>370</v>
      </c>
      <c r="L7" s="25"/>
      <c r="M7" s="25"/>
    </row>
    <row r="8" spans="1:13" ht="14.25">
      <c r="A8" s="10" t="s">
        <v>37</v>
      </c>
      <c r="B8" s="9">
        <v>3</v>
      </c>
      <c r="C8" s="9">
        <v>28</v>
      </c>
      <c r="D8" s="9" t="s">
        <v>124</v>
      </c>
      <c r="E8" s="26">
        <v>59</v>
      </c>
      <c r="F8" s="26">
        <v>65</v>
      </c>
      <c r="G8" s="26">
        <v>69</v>
      </c>
      <c r="H8" s="26">
        <v>68</v>
      </c>
      <c r="I8" s="26">
        <v>74</v>
      </c>
      <c r="J8" s="26">
        <v>71</v>
      </c>
      <c r="K8" s="24">
        <v>406</v>
      </c>
      <c r="L8" s="27"/>
      <c r="M8" s="27"/>
    </row>
    <row r="9" spans="1:13" ht="13.5">
      <c r="A9" s="11"/>
      <c r="B9" s="9">
        <v>4</v>
      </c>
      <c r="C9" s="9">
        <v>21</v>
      </c>
      <c r="D9" s="9" t="s">
        <v>106</v>
      </c>
      <c r="E9" s="26">
        <v>42</v>
      </c>
      <c r="F9" s="26">
        <v>73</v>
      </c>
      <c r="G9" s="26">
        <v>65</v>
      </c>
      <c r="H9" s="26">
        <v>62</v>
      </c>
      <c r="I9" s="26">
        <v>63</v>
      </c>
      <c r="J9" s="26">
        <v>70</v>
      </c>
      <c r="K9" s="24">
        <v>375</v>
      </c>
      <c r="L9" s="28">
        <f>SUM(K7:K9)</f>
        <v>1151</v>
      </c>
      <c r="M9" s="29">
        <f>IF(COUNT(L9),RANK(L9,L$4:L$29),"")</f>
        <v>6</v>
      </c>
    </row>
    <row r="10" spans="1:13" ht="13.5">
      <c r="A10" s="9" t="s">
        <v>15</v>
      </c>
      <c r="B10" s="9">
        <v>4</v>
      </c>
      <c r="C10" s="9">
        <v>28</v>
      </c>
      <c r="D10" s="9" t="s">
        <v>112</v>
      </c>
      <c r="E10" s="26">
        <v>66</v>
      </c>
      <c r="F10" s="26">
        <v>74</v>
      </c>
      <c r="G10" s="26">
        <v>68</v>
      </c>
      <c r="H10" s="26">
        <v>78</v>
      </c>
      <c r="I10" s="26">
        <v>59</v>
      </c>
      <c r="J10" s="26">
        <v>55</v>
      </c>
      <c r="K10" s="24">
        <v>400</v>
      </c>
      <c r="L10" s="30"/>
      <c r="M10" s="29"/>
    </row>
    <row r="11" spans="1:13" ht="13.5">
      <c r="A11" s="12"/>
      <c r="B11" s="12"/>
      <c r="C11" s="12"/>
      <c r="D11" s="12"/>
      <c r="E11" s="31"/>
      <c r="F11" s="31"/>
      <c r="G11" s="31"/>
      <c r="H11" s="31"/>
      <c r="I11" s="31"/>
      <c r="J11" s="31"/>
      <c r="K11" s="31"/>
      <c r="L11" s="31"/>
      <c r="M11" s="31"/>
    </row>
    <row r="12" spans="1:13" ht="13.5">
      <c r="A12" s="8"/>
      <c r="B12" s="9">
        <v>3</v>
      </c>
      <c r="C12" s="9">
        <v>25</v>
      </c>
      <c r="D12" s="9" t="s">
        <v>94</v>
      </c>
      <c r="E12" s="26">
        <v>78</v>
      </c>
      <c r="F12" s="26">
        <v>81</v>
      </c>
      <c r="G12" s="26">
        <v>89</v>
      </c>
      <c r="H12" s="26">
        <v>91</v>
      </c>
      <c r="I12" s="26">
        <v>86</v>
      </c>
      <c r="J12" s="26">
        <v>86</v>
      </c>
      <c r="K12" s="24">
        <v>511</v>
      </c>
      <c r="L12" s="25"/>
      <c r="M12" s="25"/>
    </row>
    <row r="13" spans="1:13" ht="14.25">
      <c r="A13" s="10" t="s">
        <v>38</v>
      </c>
      <c r="B13" s="9">
        <v>3</v>
      </c>
      <c r="C13" s="9">
        <v>32</v>
      </c>
      <c r="D13" s="9" t="s">
        <v>98</v>
      </c>
      <c r="E13" s="23"/>
      <c r="F13" s="23"/>
      <c r="G13" s="23"/>
      <c r="H13" s="23"/>
      <c r="I13" s="23"/>
      <c r="J13" s="23"/>
      <c r="K13" s="24" t="s">
        <v>135</v>
      </c>
      <c r="L13" s="27"/>
      <c r="M13" s="27"/>
    </row>
    <row r="14" spans="1:13" ht="13.5">
      <c r="A14" s="11"/>
      <c r="B14" s="9">
        <v>4</v>
      </c>
      <c r="C14" s="9">
        <v>25</v>
      </c>
      <c r="D14" s="9" t="s">
        <v>110</v>
      </c>
      <c r="E14" s="23">
        <v>79</v>
      </c>
      <c r="F14" s="23">
        <v>84</v>
      </c>
      <c r="G14" s="23">
        <v>88</v>
      </c>
      <c r="H14" s="23">
        <v>85</v>
      </c>
      <c r="I14" s="23">
        <v>87</v>
      </c>
      <c r="J14" s="23">
        <v>84</v>
      </c>
      <c r="K14" s="24">
        <f>SUM(E14:J14)</f>
        <v>507</v>
      </c>
      <c r="L14" s="28">
        <f>SUM(K12:K15)</f>
        <v>1509</v>
      </c>
      <c r="M14" s="29">
        <f>IF(COUNT(L14),RANK(L14,L$4:L$29),"")</f>
        <v>2</v>
      </c>
    </row>
    <row r="15" spans="1:13" ht="13.5">
      <c r="A15" s="9" t="s">
        <v>15</v>
      </c>
      <c r="B15" s="9">
        <v>4</v>
      </c>
      <c r="C15" s="9">
        <v>32</v>
      </c>
      <c r="D15" s="9" t="s">
        <v>114</v>
      </c>
      <c r="E15" s="23">
        <v>76</v>
      </c>
      <c r="F15" s="23">
        <v>81</v>
      </c>
      <c r="G15" s="23">
        <v>86</v>
      </c>
      <c r="H15" s="23">
        <v>85</v>
      </c>
      <c r="I15" s="23">
        <v>77</v>
      </c>
      <c r="J15" s="23">
        <v>86</v>
      </c>
      <c r="K15" s="24">
        <f>SUM(E15:J15)</f>
        <v>491</v>
      </c>
      <c r="L15" s="30"/>
      <c r="M15" s="29"/>
    </row>
    <row r="16" spans="1:13" ht="13.5">
      <c r="A16" s="12"/>
      <c r="B16" s="12"/>
      <c r="C16" s="12"/>
      <c r="D16" s="12"/>
      <c r="E16" s="31"/>
      <c r="F16" s="31"/>
      <c r="G16" s="31"/>
      <c r="H16" s="31"/>
      <c r="I16" s="31"/>
      <c r="J16" s="31"/>
      <c r="K16" s="31"/>
      <c r="L16" s="31"/>
      <c r="M16" s="31"/>
    </row>
    <row r="17" spans="1:13" ht="13.5">
      <c r="A17" s="8"/>
      <c r="B17" s="23">
        <v>3</v>
      </c>
      <c r="C17" s="32">
        <v>23</v>
      </c>
      <c r="D17" s="33" t="s">
        <v>92</v>
      </c>
      <c r="E17" s="23">
        <v>79</v>
      </c>
      <c r="F17" s="23">
        <v>72</v>
      </c>
      <c r="G17" s="23">
        <v>78</v>
      </c>
      <c r="H17" s="23">
        <v>80</v>
      </c>
      <c r="I17" s="23">
        <v>82</v>
      </c>
      <c r="J17" s="23">
        <v>87</v>
      </c>
      <c r="K17" s="24">
        <f>SUM(E17:J17)</f>
        <v>478</v>
      </c>
      <c r="L17" s="25"/>
      <c r="M17" s="25"/>
    </row>
    <row r="18" spans="1:13" ht="14.25">
      <c r="A18" s="10" t="s">
        <v>39</v>
      </c>
      <c r="B18" s="23">
        <v>3</v>
      </c>
      <c r="C18" s="32">
        <v>30</v>
      </c>
      <c r="D18" s="32" t="s">
        <v>96</v>
      </c>
      <c r="E18" s="26">
        <v>70</v>
      </c>
      <c r="F18" s="26">
        <v>77</v>
      </c>
      <c r="G18" s="26">
        <v>80</v>
      </c>
      <c r="H18" s="26">
        <v>80</v>
      </c>
      <c r="I18" s="26">
        <v>70</v>
      </c>
      <c r="J18" s="26">
        <v>79</v>
      </c>
      <c r="K18" s="24">
        <f>SUM(E18:J18)</f>
        <v>456</v>
      </c>
      <c r="L18" s="27"/>
      <c r="M18" s="27"/>
    </row>
    <row r="19" spans="1:13" ht="13.5">
      <c r="A19" s="11"/>
      <c r="B19" s="23">
        <v>4</v>
      </c>
      <c r="C19" s="32">
        <v>23</v>
      </c>
      <c r="D19" s="32" t="s">
        <v>108</v>
      </c>
      <c r="E19" s="26">
        <v>77</v>
      </c>
      <c r="F19" s="26">
        <v>87</v>
      </c>
      <c r="G19" s="26">
        <v>85</v>
      </c>
      <c r="H19" s="26">
        <v>85</v>
      </c>
      <c r="I19" s="26">
        <v>86</v>
      </c>
      <c r="J19" s="26">
        <v>91</v>
      </c>
      <c r="K19" s="24">
        <f>SUM(E19:J19)</f>
        <v>511</v>
      </c>
      <c r="L19" s="28">
        <f>SUM(K17:K19)</f>
        <v>1445</v>
      </c>
      <c r="M19" s="29">
        <f>IF(COUNT(L19),RANK(L19,L$4:L$29),"")</f>
        <v>5</v>
      </c>
    </row>
    <row r="20" spans="1:13" ht="13.5">
      <c r="A20" s="9" t="s">
        <v>15</v>
      </c>
      <c r="B20" s="9"/>
      <c r="C20" s="9"/>
      <c r="D20" s="9"/>
      <c r="E20" s="26"/>
      <c r="F20" s="26"/>
      <c r="G20" s="26"/>
      <c r="H20" s="26"/>
      <c r="I20" s="26"/>
      <c r="J20" s="26"/>
      <c r="K20" s="24">
        <f>SUM(E20:J20)</f>
        <v>0</v>
      </c>
      <c r="L20" s="30"/>
      <c r="M20" s="29"/>
    </row>
    <row r="21" spans="1:13" ht="13.5">
      <c r="A21" s="12"/>
      <c r="B21" s="12"/>
      <c r="C21" s="12"/>
      <c r="D21" s="12"/>
      <c r="E21" s="31"/>
      <c r="F21" s="31"/>
      <c r="G21" s="31"/>
      <c r="H21" s="31"/>
      <c r="I21" s="31"/>
      <c r="J21" s="31"/>
      <c r="K21" s="31"/>
      <c r="L21" s="31"/>
      <c r="M21" s="31"/>
    </row>
    <row r="22" spans="1:13" ht="13.5">
      <c r="A22" s="8"/>
      <c r="B22" s="9">
        <v>2</v>
      </c>
      <c r="C22" s="9">
        <v>34</v>
      </c>
      <c r="D22" s="9" t="s">
        <v>125</v>
      </c>
      <c r="E22" s="26">
        <v>82</v>
      </c>
      <c r="F22" s="26">
        <v>87</v>
      </c>
      <c r="G22" s="26">
        <v>85</v>
      </c>
      <c r="H22" s="26">
        <v>89</v>
      </c>
      <c r="I22" s="26">
        <v>91</v>
      </c>
      <c r="J22" s="26">
        <v>85</v>
      </c>
      <c r="K22" s="24">
        <v>519</v>
      </c>
      <c r="L22" s="25"/>
      <c r="M22" s="25"/>
    </row>
    <row r="23" spans="1:13" ht="14.25">
      <c r="A23" s="10" t="s">
        <v>40</v>
      </c>
      <c r="B23" s="9">
        <v>3</v>
      </c>
      <c r="C23" s="9">
        <v>20</v>
      </c>
      <c r="D23" s="9" t="s">
        <v>89</v>
      </c>
      <c r="E23" s="26">
        <v>88</v>
      </c>
      <c r="F23" s="26">
        <v>86</v>
      </c>
      <c r="G23" s="26">
        <v>90</v>
      </c>
      <c r="H23" s="26">
        <v>89</v>
      </c>
      <c r="I23" s="26">
        <v>87</v>
      </c>
      <c r="J23" s="26">
        <v>91</v>
      </c>
      <c r="K23" s="24">
        <f>SUM(E23:J23)</f>
        <v>531</v>
      </c>
      <c r="L23" s="27"/>
      <c r="M23" s="27"/>
    </row>
    <row r="24" spans="1:13" ht="13.5">
      <c r="A24" s="11"/>
      <c r="B24" s="9">
        <v>4</v>
      </c>
      <c r="C24" s="9">
        <v>20</v>
      </c>
      <c r="D24" s="9" t="s">
        <v>105</v>
      </c>
      <c r="E24" s="26">
        <v>80</v>
      </c>
      <c r="F24" s="26">
        <v>88</v>
      </c>
      <c r="G24" s="26">
        <v>85</v>
      </c>
      <c r="H24" s="26">
        <v>79</v>
      </c>
      <c r="I24" s="26">
        <v>85</v>
      </c>
      <c r="J24" s="26">
        <v>81</v>
      </c>
      <c r="K24" s="24">
        <f>SUM(E24:J24)</f>
        <v>498</v>
      </c>
      <c r="L24" s="28">
        <f>SUM(K22:K24)</f>
        <v>1548</v>
      </c>
      <c r="M24" s="29">
        <f>IF(COUNT(L24),RANK(L24,L$4:L$29),"")</f>
        <v>1</v>
      </c>
    </row>
    <row r="25" spans="1:13" ht="13.5">
      <c r="A25" s="9" t="s">
        <v>15</v>
      </c>
      <c r="B25" s="9">
        <v>4</v>
      </c>
      <c r="C25" s="9">
        <v>27</v>
      </c>
      <c r="D25" s="9" t="s">
        <v>111</v>
      </c>
      <c r="E25" s="23">
        <v>82</v>
      </c>
      <c r="F25" s="23">
        <v>78</v>
      </c>
      <c r="G25" s="23">
        <v>79</v>
      </c>
      <c r="H25" s="23">
        <v>79</v>
      </c>
      <c r="I25" s="23">
        <v>69</v>
      </c>
      <c r="J25" s="23">
        <v>32</v>
      </c>
      <c r="K25" s="24">
        <f>SUM(E25:J25)</f>
        <v>419</v>
      </c>
      <c r="L25" s="30"/>
      <c r="M25" s="29"/>
    </row>
    <row r="26" spans="1:13" ht="13.5">
      <c r="A26" s="12"/>
      <c r="B26" s="12"/>
      <c r="C26" s="12"/>
      <c r="D26" s="12"/>
      <c r="E26" s="31"/>
      <c r="F26" s="31"/>
      <c r="G26" s="31"/>
      <c r="H26" s="31"/>
      <c r="I26" s="31"/>
      <c r="J26" s="31"/>
      <c r="K26" s="31"/>
      <c r="L26" s="31"/>
      <c r="M26" s="31"/>
    </row>
    <row r="27" spans="1:13" ht="13.5">
      <c r="A27" s="8"/>
      <c r="B27" s="9">
        <v>1</v>
      </c>
      <c r="C27" s="9">
        <v>37</v>
      </c>
      <c r="D27" s="9" t="s">
        <v>74</v>
      </c>
      <c r="E27" s="23">
        <v>78</v>
      </c>
      <c r="F27" s="23">
        <v>69</v>
      </c>
      <c r="G27" s="23">
        <v>75</v>
      </c>
      <c r="H27" s="23">
        <v>77</v>
      </c>
      <c r="I27" s="23">
        <v>82</v>
      </c>
      <c r="J27" s="23">
        <v>69</v>
      </c>
      <c r="K27" s="24">
        <v>450</v>
      </c>
      <c r="L27" s="25"/>
      <c r="M27" s="25"/>
    </row>
    <row r="28" spans="1:13" ht="14.25">
      <c r="A28" s="10" t="s">
        <v>61</v>
      </c>
      <c r="B28" s="9">
        <v>2</v>
      </c>
      <c r="C28" s="9">
        <v>37</v>
      </c>
      <c r="D28" s="9" t="s">
        <v>87</v>
      </c>
      <c r="E28" s="26">
        <v>86</v>
      </c>
      <c r="F28" s="26">
        <v>87</v>
      </c>
      <c r="G28" s="26">
        <v>85</v>
      </c>
      <c r="H28" s="26">
        <v>88</v>
      </c>
      <c r="I28" s="26">
        <v>91</v>
      </c>
      <c r="J28" s="26">
        <v>82</v>
      </c>
      <c r="K28" s="24">
        <v>519</v>
      </c>
      <c r="L28" s="27"/>
      <c r="M28" s="27"/>
    </row>
    <row r="29" spans="1:13" ht="13.5">
      <c r="A29" s="11"/>
      <c r="B29" s="9">
        <v>3</v>
      </c>
      <c r="C29" s="9">
        <v>31</v>
      </c>
      <c r="D29" s="9" t="s">
        <v>97</v>
      </c>
      <c r="E29" s="26">
        <v>81</v>
      </c>
      <c r="F29" s="26">
        <v>80</v>
      </c>
      <c r="G29" s="26">
        <v>84</v>
      </c>
      <c r="H29" s="26">
        <v>90</v>
      </c>
      <c r="I29" s="26">
        <v>90</v>
      </c>
      <c r="J29" s="26">
        <v>80</v>
      </c>
      <c r="K29" s="24">
        <f>SUM(E29:J29)</f>
        <v>505</v>
      </c>
      <c r="L29" s="28">
        <f>SUM(K27:K29)</f>
        <v>1474</v>
      </c>
      <c r="M29" s="29">
        <f>IF(COUNT(L29),RANK(L29,L$4:L$29),"")</f>
        <v>3</v>
      </c>
    </row>
    <row r="30" spans="1:13" ht="13.5">
      <c r="A30" s="9" t="s">
        <v>15</v>
      </c>
      <c r="B30" s="9">
        <v>4</v>
      </c>
      <c r="C30" s="9">
        <v>31</v>
      </c>
      <c r="D30" s="9" t="s">
        <v>113</v>
      </c>
      <c r="E30" s="26">
        <v>68</v>
      </c>
      <c r="F30" s="26">
        <v>84</v>
      </c>
      <c r="G30" s="26">
        <v>89</v>
      </c>
      <c r="H30" s="26">
        <v>81</v>
      </c>
      <c r="I30" s="26">
        <v>79</v>
      </c>
      <c r="J30" s="26">
        <v>86</v>
      </c>
      <c r="K30" s="24">
        <f>SUM(E30:J30)</f>
        <v>487</v>
      </c>
      <c r="L30" s="30"/>
      <c r="M30" s="29"/>
    </row>
    <row r="31" spans="1:13" ht="13.5">
      <c r="A31"/>
      <c r="B31"/>
      <c r="C31"/>
      <c r="D31"/>
      <c r="E31"/>
      <c r="F31"/>
      <c r="G31"/>
      <c r="H31"/>
      <c r="I31"/>
      <c r="J31"/>
      <c r="K31"/>
      <c r="L31"/>
      <c r="M31"/>
    </row>
  </sheetData>
  <printOptions/>
  <pageMargins left="0.75" right="0.75" top="1" bottom="1" header="0.512" footer="0.512"/>
  <pageSetup horizontalDpi="360" verticalDpi="360" orientation="landscape" paperSize="13" scale="80" r:id="rId1"/>
  <headerFooter alignWithMargins="0">
    <oddHeader>&amp;C第３１回中部学生ライフル射撃新人戦
団体</oddHeader>
    <oddFooter>&amp;L&amp;D&amp;T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中部学連</dc:creator>
  <cp:keywords/>
  <dc:description/>
  <cp:lastModifiedBy>taka</cp:lastModifiedBy>
  <cp:lastPrinted>2003-11-16T07:00:12Z</cp:lastPrinted>
  <dcterms:created xsi:type="dcterms:W3CDTF">2002-05-02T20:14:58Z</dcterms:created>
  <dcterms:modified xsi:type="dcterms:W3CDTF">2003-11-16T15:10:19Z</dcterms:modified>
  <cp:category/>
  <cp:version/>
  <cp:contentType/>
  <cp:contentStatus/>
</cp:coreProperties>
</file>