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45" windowWidth="8355" windowHeight="10470" tabRatio="843" activeTab="3"/>
  </bookViews>
  <sheets>
    <sheet name="10mS40W" sheetId="1" r:id="rId1"/>
    <sheet name="10mS40W_final" sheetId="2" r:id="rId2"/>
    <sheet name="10mS40W団体" sheetId="3" r:id="rId3"/>
    <sheet name="10mS60" sheetId="4" r:id="rId4"/>
    <sheet name="10ms60final" sheetId="5" r:id="rId5"/>
    <sheet name="10mS60団体" sheetId="6" r:id="rId6"/>
    <sheet name="50mP60個人" sheetId="7" r:id="rId7"/>
    <sheet name="50mP60final" sheetId="8" r:id="rId8"/>
    <sheet name="50mP60団体" sheetId="9" r:id="rId9"/>
    <sheet name="50m3x20" sheetId="10" r:id="rId10"/>
    <sheet name="50m3x20final" sheetId="11" r:id="rId11"/>
    <sheet name="50m3x20団体" sheetId="12" r:id="rId12"/>
    <sheet name="総合団体" sheetId="13" r:id="rId13"/>
    <sheet name="総合団体 (2)" sheetId="14" r:id="rId14"/>
  </sheets>
  <externalReferences>
    <externalReference r:id="rId17"/>
    <externalReference r:id="rId18"/>
  </externalReferences>
  <definedNames>
    <definedName name="_xlnm.Print_Area" localSheetId="1">'10mS40W_final'!$A$1:$S$23</definedName>
    <definedName name="_xlnm.Print_Area" localSheetId="2">'10mS40W団体'!$A$1:$I$73</definedName>
    <definedName name="_xlnm.Print_Area" localSheetId="10">'50m3x20final'!$A$1:$R$26</definedName>
    <definedName name="_xlnm.Print_Area" localSheetId="13">'総合団体 (2)'!$A$1:$L$51</definedName>
  </definedNames>
  <calcPr fullCalcOnLoad="1"/>
</workbook>
</file>

<file path=xl/sharedStrings.xml><?xml version="1.0" encoding="utf-8"?>
<sst xmlns="http://schemas.openxmlformats.org/spreadsheetml/2006/main" count="3934" uniqueCount="1109">
  <si>
    <t>大西　賢司</t>
  </si>
  <si>
    <t>９０位</t>
  </si>
  <si>
    <t>９１位</t>
  </si>
  <si>
    <t>９２位</t>
  </si>
  <si>
    <t>９３位</t>
  </si>
  <si>
    <t>９４位</t>
  </si>
  <si>
    <t>杉山　崇弘</t>
  </si>
  <si>
    <t>９５位</t>
  </si>
  <si>
    <t>林　和弘</t>
  </si>
  <si>
    <t>９６位</t>
  </si>
  <si>
    <t>松丸　尚人</t>
  </si>
  <si>
    <t>９７位</t>
  </si>
  <si>
    <t>加藤　潤一</t>
  </si>
  <si>
    <t>９８位</t>
  </si>
  <si>
    <t>寺下　由夏</t>
  </si>
  <si>
    <t>９９位</t>
  </si>
  <si>
    <t>１００位</t>
  </si>
  <si>
    <t>茨木　寿文</t>
  </si>
  <si>
    <t>１０１位</t>
  </si>
  <si>
    <t>永井　考征</t>
  </si>
  <si>
    <t>１０２位</t>
  </si>
  <si>
    <t>１０３位</t>
  </si>
  <si>
    <t>岩本　吉浩</t>
  </si>
  <si>
    <t>１０４位</t>
  </si>
  <si>
    <t>足達　泰匡</t>
  </si>
  <si>
    <t>１０５位</t>
  </si>
  <si>
    <t>田中　健太郎</t>
  </si>
  <si>
    <t>１０６位</t>
  </si>
  <si>
    <t>溝部　留奈</t>
  </si>
  <si>
    <t>１０７位</t>
  </si>
  <si>
    <t>鈴木　修</t>
  </si>
  <si>
    <t>１０８位</t>
  </si>
  <si>
    <t>小林　勇詞</t>
  </si>
  <si>
    <t>１０９位</t>
  </si>
  <si>
    <t>酒井　健一</t>
  </si>
  <si>
    <t>１１０位</t>
  </si>
  <si>
    <t>須藤　秀一</t>
  </si>
  <si>
    <t>１１１位</t>
  </si>
  <si>
    <t>宮川　大明</t>
  </si>
  <si>
    <t>１１２位</t>
  </si>
  <si>
    <t>藤本　秀行</t>
  </si>
  <si>
    <t>１１３位</t>
  </si>
  <si>
    <t>小畑　圭介</t>
  </si>
  <si>
    <t>１１４位</t>
  </si>
  <si>
    <t>１１５位</t>
  </si>
  <si>
    <t>猪俣　達也</t>
  </si>
  <si>
    <t>１１６位</t>
  </si>
  <si>
    <t>松岡　友彦</t>
  </si>
  <si>
    <t>１１７位</t>
  </si>
  <si>
    <t>１１８位</t>
  </si>
  <si>
    <t>南　俊輔</t>
  </si>
  <si>
    <t>防衛大学</t>
  </si>
  <si>
    <t>１１９位</t>
  </si>
  <si>
    <t>吉田　賢一</t>
  </si>
  <si>
    <t>１２０位</t>
  </si>
  <si>
    <t>住吉　純治</t>
  </si>
  <si>
    <t>１２１位</t>
  </si>
  <si>
    <t>布施谷　圭佑子</t>
  </si>
  <si>
    <t>１２２位</t>
  </si>
  <si>
    <t>藤咲　景子</t>
  </si>
  <si>
    <t>１２３位</t>
  </si>
  <si>
    <t>新妻　奉丈</t>
  </si>
  <si>
    <t>１２４位</t>
  </si>
  <si>
    <t>１２５位</t>
  </si>
  <si>
    <t>石川　隆朗</t>
  </si>
  <si>
    <t>１２６位</t>
  </si>
  <si>
    <t>迫田　慎志</t>
  </si>
  <si>
    <t>１２７位</t>
  </si>
  <si>
    <t>１２８位</t>
  </si>
  <si>
    <t>前田　花子</t>
  </si>
  <si>
    <t>１２９位</t>
  </si>
  <si>
    <t>真家　華代</t>
  </si>
  <si>
    <t>Ａ</t>
  </si>
  <si>
    <t>阿部　浩明</t>
  </si>
  <si>
    <t>50ｍライフルP60final</t>
  </si>
  <si>
    <t>大河内　頼基</t>
  </si>
  <si>
    <t>Ｐ１</t>
  </si>
  <si>
    <t>A</t>
  </si>
  <si>
    <t>B</t>
  </si>
  <si>
    <t>D</t>
  </si>
  <si>
    <t>大河内　頼基</t>
  </si>
  <si>
    <t>D</t>
  </si>
  <si>
    <t>本井　淳子</t>
  </si>
  <si>
    <t>[</t>
  </si>
  <si>
    <t>富永　護文</t>
  </si>
  <si>
    <t>D</t>
  </si>
  <si>
    <t>安斉　光洋</t>
  </si>
  <si>
    <t>B</t>
  </si>
  <si>
    <t>D</t>
  </si>
  <si>
    <t>隠木　一晃</t>
  </si>
  <si>
    <t>新江　京子</t>
  </si>
  <si>
    <t>D</t>
  </si>
  <si>
    <t>[</t>
  </si>
  <si>
    <t>B</t>
  </si>
  <si>
    <t>D</t>
  </si>
  <si>
    <t>岩倉　明香</t>
  </si>
  <si>
    <t>B</t>
  </si>
  <si>
    <t>D</t>
  </si>
  <si>
    <t>日渡　憲貴</t>
  </si>
  <si>
    <t>[</t>
  </si>
  <si>
    <t>D</t>
  </si>
  <si>
    <t>B</t>
  </si>
  <si>
    <t>D</t>
  </si>
  <si>
    <t>堀田　和久</t>
  </si>
  <si>
    <t>D</t>
  </si>
  <si>
    <t>茨木　寿文</t>
  </si>
  <si>
    <t>B</t>
  </si>
  <si>
    <t>[</t>
  </si>
  <si>
    <t>B</t>
  </si>
  <si>
    <t>古関　明</t>
  </si>
  <si>
    <t>國學院大學</t>
  </si>
  <si>
    <t>B</t>
  </si>
  <si>
    <t>藤咲　景子</t>
  </si>
  <si>
    <t>須藤　秀一</t>
  </si>
  <si>
    <t>B</t>
  </si>
  <si>
    <t>篠塚　篤史</t>
  </si>
  <si>
    <t>D</t>
  </si>
  <si>
    <t>迫田　慎志</t>
  </si>
  <si>
    <t>B</t>
  </si>
  <si>
    <t>真家　華代</t>
  </si>
  <si>
    <t>岩本　吉浩</t>
  </si>
  <si>
    <t>宮川　大明</t>
  </si>
  <si>
    <t>＊１：P1=92-2、S1=74-2、S2=84-2、K2＝82-4</t>
  </si>
  <si>
    <t>５０ｍライフル３×２０競技</t>
  </si>
  <si>
    <t>P1</t>
  </si>
  <si>
    <t>P2</t>
  </si>
  <si>
    <t>S1</t>
  </si>
  <si>
    <t>S2</t>
  </si>
  <si>
    <t>K1</t>
  </si>
  <si>
    <t>K2</t>
  </si>
  <si>
    <t>田邊　美奈子</t>
  </si>
  <si>
    <t>武田　絵水</t>
  </si>
  <si>
    <t>塚田　竜規</t>
  </si>
  <si>
    <t>飯島　啓太</t>
  </si>
  <si>
    <t>岩﨑　雄亮</t>
  </si>
  <si>
    <t>児玉　奈緒子</t>
  </si>
  <si>
    <t>中山　教之</t>
  </si>
  <si>
    <t>杉山　崇弘</t>
  </si>
  <si>
    <t>豊﨑　達朗</t>
  </si>
  <si>
    <t>山内　芳准</t>
  </si>
  <si>
    <t>新江　京子</t>
  </si>
  <si>
    <t>木村　千穂</t>
  </si>
  <si>
    <t>今岡　敬浩</t>
  </si>
  <si>
    <t xml:space="preserve">  山﨑　正則　</t>
  </si>
  <si>
    <t>隠木　一晃</t>
  </si>
  <si>
    <t>篠塚　篤志</t>
  </si>
  <si>
    <t>森本　聖也</t>
  </si>
  <si>
    <t>日渡　憲貴</t>
  </si>
  <si>
    <t xml:space="preserve">  山内　美穂　</t>
  </si>
  <si>
    <t>布施谷　圭佑子</t>
  </si>
  <si>
    <t>石川　貴大</t>
  </si>
  <si>
    <t>水野　裕樹</t>
  </si>
  <si>
    <t>大河内　頼基</t>
  </si>
  <si>
    <t>新妻　泰丈</t>
  </si>
  <si>
    <t>山本　健二</t>
  </si>
  <si>
    <t>小林　勇詞</t>
  </si>
  <si>
    <t>澤田　真揚</t>
  </si>
  <si>
    <t>青木　俊樹</t>
  </si>
  <si>
    <t>岡田　敬信</t>
  </si>
  <si>
    <t>大島　功士</t>
  </si>
  <si>
    <t>杉山　直紀</t>
  </si>
  <si>
    <t>坂本　健</t>
  </si>
  <si>
    <t>柿本　昌臣</t>
  </si>
  <si>
    <t>佐藤　大輔</t>
  </si>
  <si>
    <t>大西　賢司</t>
  </si>
  <si>
    <t>服部　佑哉</t>
  </si>
  <si>
    <t>藤田　優作</t>
  </si>
  <si>
    <t>国士舘大学</t>
  </si>
  <si>
    <t>第４９回　全日本学生ライフル射撃選手権大会　</t>
  </si>
  <si>
    <t>５０ｍライフル３×２０　 Final</t>
  </si>
  <si>
    <t>S２</t>
  </si>
  <si>
    <t>塚越　ゆかり</t>
  </si>
  <si>
    <t>Ｐ２</t>
  </si>
  <si>
    <t>Ｓ１</t>
  </si>
  <si>
    <t>Ｓ２</t>
  </si>
  <si>
    <t>Ｋ１</t>
  </si>
  <si>
    <t>Ｋ２</t>
  </si>
  <si>
    <t>[</t>
  </si>
  <si>
    <t>飯島　啓太</t>
  </si>
  <si>
    <t>渡　憲哉</t>
  </si>
  <si>
    <t>新井　誠一</t>
  </si>
  <si>
    <t>[</t>
  </si>
  <si>
    <t>遠藤　恒史</t>
  </si>
  <si>
    <t>[</t>
  </si>
  <si>
    <t>[</t>
  </si>
  <si>
    <t>[</t>
  </si>
  <si>
    <t>椎尾　奈苗</t>
  </si>
  <si>
    <t>[</t>
  </si>
  <si>
    <t>新妻　奉丈</t>
  </si>
  <si>
    <t>[</t>
  </si>
  <si>
    <t>大島 優子</t>
  </si>
  <si>
    <t>宮城 慎太郎</t>
  </si>
  <si>
    <t>山本 健二</t>
  </si>
  <si>
    <t>[</t>
  </si>
  <si>
    <t>澤田　真揚</t>
  </si>
  <si>
    <t>第４９回　全日本学生ライフル選手権大会</t>
  </si>
  <si>
    <t>日時：平成１４年１０月３１日（木）～１１月３日（日）</t>
  </si>
  <si>
    <t>場所：埼玉県長瀞総合射撃場</t>
  </si>
  <si>
    <t>主催：日本学生ライフル射撃連盟</t>
  </si>
  <si>
    <t>総合団体順位表</t>
  </si>
  <si>
    <t>総合計</t>
  </si>
  <si>
    <t>１０ｍエアライフル競技団体</t>
  </si>
  <si>
    <t>得点</t>
  </si>
  <si>
    <t>点</t>
  </si>
  <si>
    <t>５０ｍライフル３×２０競技団体</t>
  </si>
  <si>
    <t>５０ｍライフル伏射競技団体</t>
  </si>
  <si>
    <t>Ｐ１</t>
  </si>
  <si>
    <t>Ｋ１</t>
  </si>
  <si>
    <t>Ｋ２</t>
  </si>
  <si>
    <t>A</t>
  </si>
  <si>
    <t>A</t>
  </si>
  <si>
    <t>[</t>
  </si>
  <si>
    <t>[</t>
  </si>
  <si>
    <t>]</t>
  </si>
  <si>
    <t>]</t>
  </si>
  <si>
    <r>
      <t>1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S60</t>
    </r>
  </si>
  <si>
    <r>
      <t>5</t>
    </r>
    <r>
      <rPr>
        <b/>
        <sz val="12"/>
        <rFont val=""/>
        <family val="1"/>
      </rPr>
      <t>0m3×20</t>
    </r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</si>
  <si>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</si>
  <si>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r>
      <t>5</t>
    </r>
    <r>
      <rPr>
        <b/>
        <sz val="12"/>
        <rFont val=""/>
        <family val="1"/>
      </rPr>
      <t>0m</t>
    </r>
    <r>
      <rPr>
        <b/>
        <sz val="12"/>
        <rFont val=""/>
        <family val="1"/>
      </rPr>
      <t>P60</t>
    </r>
  </si>
  <si>
    <t>射群</t>
  </si>
  <si>
    <t>射座</t>
  </si>
  <si>
    <t>氏名</t>
  </si>
  <si>
    <t>所属</t>
  </si>
  <si>
    <t>合計</t>
  </si>
  <si>
    <t>備考</t>
  </si>
  <si>
    <t>S1</t>
  </si>
  <si>
    <t>S2</t>
  </si>
  <si>
    <t>S3</t>
  </si>
  <si>
    <t>S4</t>
  </si>
  <si>
    <t>学習院大学</t>
  </si>
  <si>
    <t>慶應義塾大学</t>
  </si>
  <si>
    <t>中央大学</t>
  </si>
  <si>
    <t>合田　亜規</t>
  </si>
  <si>
    <t>東京大学</t>
  </si>
  <si>
    <t>東洋大学</t>
  </si>
  <si>
    <t>日本大学</t>
  </si>
  <si>
    <t>法政大学</t>
  </si>
  <si>
    <t>浦口　素子</t>
  </si>
  <si>
    <t>明治大学</t>
  </si>
  <si>
    <t>大和田　典子</t>
  </si>
  <si>
    <t>立教大学</t>
  </si>
  <si>
    <t>敦賀　梓</t>
  </si>
  <si>
    <t>早稲田大学</t>
  </si>
  <si>
    <t>順位</t>
  </si>
  <si>
    <t>金矢　真奈</t>
  </si>
  <si>
    <t>長浜　由季</t>
  </si>
  <si>
    <t>溝部　留奈</t>
  </si>
  <si>
    <t>別部　亜希子</t>
  </si>
  <si>
    <t>本井　淳子</t>
  </si>
  <si>
    <t>宮田　智美</t>
  </si>
  <si>
    <t>加藤　由紀子</t>
  </si>
  <si>
    <t>安藤　美希</t>
  </si>
  <si>
    <t>岡部　文香</t>
  </si>
  <si>
    <t>高松　里絵子</t>
  </si>
  <si>
    <t>西　恭子</t>
  </si>
  <si>
    <t>平沼　妙子</t>
  </si>
  <si>
    <t>黒木　美穂</t>
  </si>
  <si>
    <t>長江　美紀</t>
  </si>
  <si>
    <t>田邊　美奈子</t>
  </si>
  <si>
    <t>増川　恵</t>
  </si>
  <si>
    <t>森本　沙耶佳</t>
  </si>
  <si>
    <t>高内　恵美子</t>
  </si>
  <si>
    <t>幸田　梓</t>
  </si>
  <si>
    <t>長谷川　由佳</t>
  </si>
  <si>
    <t>塚越　ゆかり</t>
  </si>
  <si>
    <t>武田　絵水</t>
  </si>
  <si>
    <t>渡邊　絵美子</t>
  </si>
  <si>
    <t>鈴木　麗美</t>
  </si>
  <si>
    <t>瀬尾　美保子</t>
  </si>
  <si>
    <t>明治学院大学</t>
  </si>
  <si>
    <t>内田　めぐみ</t>
  </si>
  <si>
    <t>布施谷　圭佑子</t>
  </si>
  <si>
    <t>村上　民</t>
  </si>
  <si>
    <t>加藤　ゆかり</t>
  </si>
  <si>
    <t>林　聖芬</t>
  </si>
  <si>
    <t>石川　直子</t>
  </si>
  <si>
    <t>東北学院大学</t>
  </si>
  <si>
    <t>東北学院大学</t>
  </si>
  <si>
    <t>]</t>
  </si>
  <si>
    <t>点</t>
  </si>
  <si>
    <t>射座</t>
  </si>
  <si>
    <t>Ｓ１</t>
  </si>
  <si>
    <t>Ｓ２</t>
  </si>
  <si>
    <t>Ｓ３</t>
  </si>
  <si>
    <t>Ｓ４</t>
  </si>
  <si>
    <t>得　点</t>
  </si>
  <si>
    <t>合計</t>
  </si>
  <si>
    <t>位</t>
  </si>
  <si>
    <t>射群</t>
  </si>
  <si>
    <t>10mS40W</t>
  </si>
  <si>
    <t>齋賀　千晶</t>
  </si>
  <si>
    <t>早田　初音</t>
  </si>
  <si>
    <t>藤咲　景子</t>
  </si>
  <si>
    <t>大島　優子</t>
  </si>
  <si>
    <t>戸草内　志帆</t>
  </si>
  <si>
    <t>高野　千穂</t>
  </si>
  <si>
    <t>遊佐　真奈美</t>
  </si>
  <si>
    <t>吉野　真理</t>
  </si>
  <si>
    <t>B</t>
  </si>
  <si>
    <t>萩野　真代</t>
  </si>
  <si>
    <t>B</t>
  </si>
  <si>
    <t>宇都宮　奈見</t>
  </si>
  <si>
    <t>[</t>
  </si>
  <si>
    <t>B</t>
  </si>
  <si>
    <t>B</t>
  </si>
  <si>
    <t>第１５回全日本女子学生ライフル射撃選手権大会</t>
  </si>
  <si>
    <t>後藤　佳緒理</t>
  </si>
  <si>
    <t>佐々木　麻衣</t>
  </si>
  <si>
    <t>北海道大学</t>
  </si>
  <si>
    <t>後藤　直子</t>
  </si>
  <si>
    <t>吉野　みゆき</t>
  </si>
  <si>
    <t>北海学園大学</t>
  </si>
  <si>
    <t>河上　維子</t>
  </si>
  <si>
    <t>角田　円</t>
  </si>
  <si>
    <t>宇都宮　奈見</t>
  </si>
  <si>
    <t>筒井　智子</t>
  </si>
  <si>
    <t>岩田　聖子</t>
  </si>
  <si>
    <t>篠﨑　理沙</t>
  </si>
  <si>
    <t>釘﨑　麻衣</t>
  </si>
  <si>
    <t>樋口　絢子</t>
  </si>
  <si>
    <t>今井　尚子</t>
  </si>
  <si>
    <t>川井　ひと美</t>
  </si>
  <si>
    <t>阿佐見　由香</t>
  </si>
  <si>
    <t>金子　裕香</t>
  </si>
  <si>
    <t>田口　美香</t>
  </si>
  <si>
    <t>愛知大学</t>
  </si>
  <si>
    <t>星野　智子</t>
  </si>
  <si>
    <t>寺本　祥子</t>
  </si>
  <si>
    <t>愛知学院大学</t>
  </si>
  <si>
    <t>上原　査代子</t>
  </si>
  <si>
    <t>大橋　牧子</t>
  </si>
  <si>
    <t>名古屋大学</t>
  </si>
  <si>
    <t>後藤　玲子</t>
  </si>
  <si>
    <t>長谷川　早苗</t>
  </si>
  <si>
    <t>大阪大学</t>
  </si>
  <si>
    <t>大阪商業大学</t>
  </si>
  <si>
    <t>三田村　遥</t>
  </si>
  <si>
    <t>関西大学</t>
  </si>
  <si>
    <t>大西　宙宇</t>
  </si>
  <si>
    <t>関西学院大学</t>
  </si>
  <si>
    <t>高橋　明子</t>
  </si>
  <si>
    <t>吉田　幸恵</t>
  </si>
  <si>
    <t>京都大学</t>
  </si>
  <si>
    <t>園田　佳保</t>
  </si>
  <si>
    <t>児玉　優美</t>
  </si>
  <si>
    <t>大手　史子</t>
  </si>
  <si>
    <t>京都産業大学</t>
  </si>
  <si>
    <t>上野山　淑子</t>
  </si>
  <si>
    <t>細木　彩夏</t>
  </si>
  <si>
    <t>京都府立大学</t>
  </si>
  <si>
    <t>中野　琴</t>
  </si>
  <si>
    <t>甲南大学</t>
  </si>
  <si>
    <t>熱海　有希乃</t>
  </si>
  <si>
    <t>岡田　愛子</t>
  </si>
  <si>
    <t>伯川　侑子</t>
  </si>
  <si>
    <t>西田　ますみ</t>
  </si>
  <si>
    <t>桂田　有実子</t>
  </si>
  <si>
    <t>同志社大学</t>
  </si>
  <si>
    <t>喜田　いくみ</t>
  </si>
  <si>
    <t>渡辺　由梨</t>
  </si>
  <si>
    <t>清水川　このみ</t>
  </si>
  <si>
    <t>牧本　ちあき</t>
  </si>
  <si>
    <t>三ツ井　幸代</t>
  </si>
  <si>
    <t>徳島大学</t>
  </si>
  <si>
    <t>中村　友紀</t>
  </si>
  <si>
    <t>坪田　夏世</t>
  </si>
  <si>
    <t>立命館大学</t>
  </si>
  <si>
    <t>岩倉　明香</t>
  </si>
  <si>
    <t>瀧　涼子</t>
  </si>
  <si>
    <t>木村　千穂</t>
  </si>
  <si>
    <t>長崎大学</t>
  </si>
  <si>
    <t>永田　久恵</t>
  </si>
  <si>
    <t>黒木　美穂</t>
  </si>
  <si>
    <t>阿佐美　由香</t>
  </si>
  <si>
    <t>星野　智子</t>
  </si>
  <si>
    <t>大見　典子</t>
  </si>
  <si>
    <t>愛知学院大学</t>
  </si>
  <si>
    <t>上原　査代子</t>
  </si>
  <si>
    <t>桂田　有実子</t>
  </si>
  <si>
    <t>喜田　いくみ</t>
  </si>
  <si>
    <t>坪田　夏世</t>
  </si>
  <si>
    <t>１０ｍエア・ライフル女子競技</t>
  </si>
  <si>
    <t>高橋　理絵</t>
  </si>
  <si>
    <t>國學院大学</t>
  </si>
  <si>
    <t>平良　麻希子</t>
  </si>
  <si>
    <t>髙橋　美樹</t>
  </si>
  <si>
    <t>駒澤大学</t>
  </si>
  <si>
    <t>設楽　涼子</t>
  </si>
  <si>
    <t>椎尾　奈苗</t>
  </si>
  <si>
    <t>釼﨑　暁子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</si>
  <si>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</si>
  <si>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</si>
  <si>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</si>
  <si>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</si>
  <si>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</si>
  <si>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</si>
  <si>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</si>
  <si>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</si>
  <si>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</si>
  <si>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</si>
  <si>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</si>
  <si>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</si>
  <si>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</si>
  <si>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</si>
  <si>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</si>
  <si>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</si>
  <si>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</si>
  <si>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</si>
  <si>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</si>
  <si>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20位</t>
  </si>
  <si>
    <t>21位</t>
  </si>
  <si>
    <t>22位</t>
  </si>
  <si>
    <t>23位</t>
  </si>
  <si>
    <t>24位</t>
  </si>
  <si>
    <t>25位</t>
  </si>
  <si>
    <t>26位</t>
  </si>
  <si>
    <t>27位</t>
  </si>
  <si>
    <t>28位</t>
  </si>
  <si>
    <t>29位</t>
  </si>
  <si>
    <t>30位</t>
  </si>
  <si>
    <t>31位</t>
  </si>
  <si>
    <t>32位</t>
  </si>
  <si>
    <t>33位</t>
  </si>
  <si>
    <t>第１５回　全日本女子学生ライフル射撃選手権大会</t>
  </si>
  <si>
    <t>失格</t>
  </si>
  <si>
    <t>10mS41W</t>
  </si>
  <si>
    <t>後藤　佳緒里</t>
  </si>
  <si>
    <t>34位</t>
  </si>
  <si>
    <t>35位</t>
  </si>
  <si>
    <t>36位</t>
  </si>
  <si>
    <t>37位</t>
  </si>
  <si>
    <t>38位</t>
  </si>
  <si>
    <t>39位</t>
  </si>
  <si>
    <t>40位</t>
  </si>
  <si>
    <t>41位</t>
  </si>
  <si>
    <t>42位</t>
  </si>
  <si>
    <t>43位</t>
  </si>
  <si>
    <t>44位</t>
  </si>
  <si>
    <t>45位</t>
  </si>
  <si>
    <t>46位</t>
  </si>
  <si>
    <t>47位</t>
  </si>
  <si>
    <t>48位</t>
  </si>
  <si>
    <t>49位</t>
  </si>
  <si>
    <t>50位</t>
  </si>
  <si>
    <t>51位</t>
  </si>
  <si>
    <t>52位</t>
  </si>
  <si>
    <t>53位</t>
  </si>
  <si>
    <t>54位</t>
  </si>
  <si>
    <t>55位</t>
  </si>
  <si>
    <t>56位</t>
  </si>
  <si>
    <t>57位</t>
  </si>
  <si>
    <t>58位</t>
  </si>
  <si>
    <t>59位</t>
  </si>
  <si>
    <t>60位</t>
  </si>
  <si>
    <t>61位</t>
  </si>
  <si>
    <t>62位</t>
  </si>
  <si>
    <t>63位</t>
  </si>
  <si>
    <t>64位</t>
  </si>
  <si>
    <t>65位</t>
  </si>
  <si>
    <t>66位</t>
  </si>
  <si>
    <t>67位</t>
  </si>
  <si>
    <t>68位</t>
  </si>
  <si>
    <t>団体順位表</t>
  </si>
  <si>
    <t>69位</t>
  </si>
  <si>
    <t>70位</t>
  </si>
  <si>
    <t>71位</t>
  </si>
  <si>
    <t>72位</t>
  </si>
  <si>
    <t>73位</t>
  </si>
  <si>
    <t>74位</t>
  </si>
  <si>
    <t>75位</t>
  </si>
  <si>
    <t>76位</t>
  </si>
  <si>
    <t>77位</t>
  </si>
  <si>
    <t>78位</t>
  </si>
  <si>
    <t>79位</t>
  </si>
  <si>
    <t>80位</t>
  </si>
  <si>
    <t>81位</t>
  </si>
  <si>
    <t>82位</t>
  </si>
  <si>
    <t>83位</t>
  </si>
  <si>
    <t>84位</t>
  </si>
  <si>
    <t>85位</t>
  </si>
  <si>
    <t>86位</t>
  </si>
  <si>
    <t>87位</t>
  </si>
  <si>
    <t>88位</t>
  </si>
  <si>
    <t>89位</t>
  </si>
  <si>
    <t>90位</t>
  </si>
  <si>
    <t>91位</t>
  </si>
  <si>
    <t>92位</t>
  </si>
  <si>
    <t>93位</t>
  </si>
  <si>
    <t>94位</t>
  </si>
  <si>
    <t>95位</t>
  </si>
  <si>
    <t>96位</t>
  </si>
  <si>
    <t>97位</t>
  </si>
  <si>
    <t>98位</t>
  </si>
  <si>
    <t>99位</t>
  </si>
  <si>
    <t>100位</t>
  </si>
  <si>
    <t>101位</t>
  </si>
  <si>
    <t>個人順位表</t>
  </si>
  <si>
    <t>P3</t>
  </si>
  <si>
    <t>P4</t>
  </si>
  <si>
    <t>P5</t>
  </si>
  <si>
    <t>P6</t>
  </si>
  <si>
    <t>P7</t>
  </si>
  <si>
    <t>P8</t>
  </si>
  <si>
    <t>P9</t>
  </si>
  <si>
    <t>P10</t>
  </si>
  <si>
    <t>第49回　全日本学生ライフル射撃選手権大会　</t>
  </si>
  <si>
    <t>１０ｍエアライフル　 Final</t>
  </si>
  <si>
    <t>射座</t>
  </si>
  <si>
    <t>氏名</t>
  </si>
  <si>
    <t>所属</t>
  </si>
  <si>
    <t>本戦得点</t>
  </si>
  <si>
    <t>P1</t>
  </si>
  <si>
    <t>P2</t>
  </si>
  <si>
    <t>競射</t>
  </si>
  <si>
    <t>総得点</t>
  </si>
  <si>
    <t>順位</t>
  </si>
  <si>
    <t>小計</t>
  </si>
  <si>
    <t>鈴木　麗美</t>
  </si>
  <si>
    <t>高橋　綾希子</t>
  </si>
  <si>
    <t>別部　亜希子</t>
  </si>
  <si>
    <t>ﾌｧｲﾅﾙ得点</t>
  </si>
  <si>
    <t>総合計</t>
  </si>
  <si>
    <t>第４９回　全日本学生ライフル射撃選手権大会</t>
  </si>
  <si>
    <t>１０ｍエア・ライフル競技</t>
  </si>
  <si>
    <t>団体成績表</t>
  </si>
  <si>
    <t>[</t>
  </si>
  <si>
    <t>射群</t>
  </si>
  <si>
    <t>Ｓ５</t>
  </si>
  <si>
    <t>Ｓ６</t>
  </si>
  <si>
    <t>松本　崇志</t>
  </si>
  <si>
    <t>小笠　太志</t>
  </si>
  <si>
    <t>中川　廣文</t>
  </si>
  <si>
    <t>堀内　雄介</t>
  </si>
  <si>
    <t>箭内　宏文</t>
  </si>
  <si>
    <t>松本　真由美</t>
  </si>
  <si>
    <t>織田　健太</t>
  </si>
  <si>
    <t>林　巧</t>
  </si>
  <si>
    <t>江崎　光祐</t>
  </si>
  <si>
    <t>崇城大学</t>
  </si>
  <si>
    <t>岩本　悠介</t>
  </si>
  <si>
    <t>鎌田　一志</t>
  </si>
  <si>
    <t>福留　浩之</t>
  </si>
  <si>
    <t>竹島　載佳</t>
  </si>
  <si>
    <t>中村　友紀</t>
  </si>
  <si>
    <t>古谷　祐介</t>
  </si>
  <si>
    <t>大槻　幸士</t>
  </si>
  <si>
    <t>濱田　和也</t>
  </si>
  <si>
    <t>上村　一将</t>
  </si>
  <si>
    <t>加藤　信洋</t>
  </si>
  <si>
    <t>八巻　哲郎</t>
  </si>
  <si>
    <t>松ヶ野　修功</t>
  </si>
  <si>
    <t>脇　伸幸</t>
  </si>
  <si>
    <t>松本　崇宏</t>
  </si>
  <si>
    <t>駒田　普香</t>
  </si>
  <si>
    <t>上野山　淑子</t>
  </si>
  <si>
    <t>千葉大学</t>
  </si>
  <si>
    <t>向井田　真行</t>
  </si>
  <si>
    <t>遠藤　克</t>
  </si>
  <si>
    <t>神谷　幸成</t>
  </si>
  <si>
    <t>杉浦　宏治</t>
  </si>
  <si>
    <t>阿部　紀男</t>
  </si>
  <si>
    <t>千葉工業大学</t>
  </si>
  <si>
    <t>菅原　美幸</t>
  </si>
  <si>
    <t>防衛大学校</t>
  </si>
  <si>
    <t>荒木　修平</t>
  </si>
  <si>
    <t>山本　誠治</t>
  </si>
  <si>
    <t>宇佐美　裕介</t>
  </si>
  <si>
    <t>森田　亮</t>
  </si>
  <si>
    <t>原　飛鳥</t>
  </si>
  <si>
    <t>秋山　幸代</t>
  </si>
  <si>
    <t>澤田　雄一郎</t>
  </si>
  <si>
    <t>浅井　桂</t>
  </si>
  <si>
    <t>伊藤　篤</t>
  </si>
  <si>
    <t>個人成績表</t>
  </si>
  <si>
    <t>岡田　貴之</t>
  </si>
  <si>
    <t>加藤　綾太</t>
  </si>
  <si>
    <t>平澤　卓也</t>
  </si>
  <si>
    <t>競射10.5</t>
  </si>
  <si>
    <t>競射8.7</t>
  </si>
  <si>
    <t>坂本　祐生</t>
  </si>
  <si>
    <t>牧　征樹</t>
  </si>
  <si>
    <t>名古屋工業大学</t>
  </si>
  <si>
    <t>中村　龍一</t>
  </si>
  <si>
    <t>塚田　竜規</t>
  </si>
  <si>
    <t>山田　圭一</t>
  </si>
  <si>
    <t>樋口　絢子</t>
  </si>
  <si>
    <t>長　孝典</t>
  </si>
  <si>
    <t>柳澤　亨</t>
  </si>
  <si>
    <t>筒井　智子</t>
  </si>
  <si>
    <t>渡辺　由梨</t>
  </si>
  <si>
    <t>喜田　いくみ</t>
  </si>
  <si>
    <t>里見　彦一</t>
  </si>
  <si>
    <t>塚越　ゆかり</t>
  </si>
  <si>
    <t>新居　徹也</t>
  </si>
  <si>
    <t>中村　洋彰</t>
  </si>
  <si>
    <t>豊﨑　達朗</t>
  </si>
  <si>
    <t>杉本　隆宏</t>
  </si>
  <si>
    <t>崇城大学</t>
  </si>
  <si>
    <t>荒井　雅也</t>
  </si>
  <si>
    <t>東洋大学</t>
  </si>
  <si>
    <t>富永　護文</t>
  </si>
  <si>
    <t>飯嶋　啓太</t>
  </si>
  <si>
    <t>日野　正悟</t>
  </si>
  <si>
    <t>荻野　雄介</t>
  </si>
  <si>
    <t>立正大学</t>
  </si>
  <si>
    <t>中村　智彦</t>
  </si>
  <si>
    <t>遠山　耕太</t>
  </si>
  <si>
    <t>本郷　克利</t>
  </si>
  <si>
    <t>前田　裕章</t>
  </si>
  <si>
    <t>四国大学</t>
  </si>
  <si>
    <t>今岡　敬浩</t>
  </si>
  <si>
    <t>楠美　義明</t>
  </si>
  <si>
    <t>宮田　智美</t>
  </si>
  <si>
    <t>馬渕　章弘</t>
  </si>
  <si>
    <t>安斉　光洋</t>
  </si>
  <si>
    <t>平良　麻希子</t>
  </si>
  <si>
    <t>永井　孝征</t>
  </si>
  <si>
    <t>松ヶ野　修功</t>
  </si>
  <si>
    <t>中山　教之</t>
  </si>
  <si>
    <t>日本大学</t>
  </si>
  <si>
    <t>戒能　洋平</t>
  </si>
  <si>
    <t>田畠　大輔</t>
  </si>
  <si>
    <t>金沢大学</t>
  </si>
  <si>
    <t>上原　査代子</t>
  </si>
  <si>
    <t>六ツ崎　尚知</t>
  </si>
  <si>
    <t>森本　沙耶佳</t>
  </si>
  <si>
    <t>山田　亮</t>
  </si>
  <si>
    <t>芝浦工業大学</t>
  </si>
  <si>
    <t>鈴木　智洋</t>
  </si>
  <si>
    <t>古橋　均</t>
  </si>
  <si>
    <t>名城大学</t>
  </si>
  <si>
    <t>福本　桂資郎</t>
  </si>
  <si>
    <t>鎌田　聖</t>
  </si>
  <si>
    <t>102位</t>
  </si>
  <si>
    <t>渡　憲哉</t>
  </si>
  <si>
    <t>103位</t>
  </si>
  <si>
    <t>104位</t>
  </si>
  <si>
    <t>105位</t>
  </si>
  <si>
    <t>松政　孝英</t>
  </si>
  <si>
    <t>106位</t>
  </si>
  <si>
    <t>明治学院大学</t>
  </si>
  <si>
    <t>107位</t>
  </si>
  <si>
    <t>迫　俊介</t>
  </si>
  <si>
    <t>108位</t>
  </si>
  <si>
    <t>109位</t>
  </si>
  <si>
    <t>110位</t>
  </si>
  <si>
    <t>浅沼　直人</t>
  </si>
  <si>
    <t>111位</t>
  </si>
  <si>
    <t>112位</t>
  </si>
  <si>
    <t>大槻　幸士</t>
  </si>
  <si>
    <t>113位</t>
  </si>
  <si>
    <t>114位</t>
  </si>
  <si>
    <t>田島　良</t>
  </si>
  <si>
    <t>115位</t>
  </si>
  <si>
    <t>横山　幸司</t>
  </si>
  <si>
    <t>116位</t>
  </si>
  <si>
    <t>山内　芳准</t>
  </si>
  <si>
    <t>117位</t>
  </si>
  <si>
    <t>岩﨑　雄亮</t>
  </si>
  <si>
    <t>118位</t>
  </si>
  <si>
    <t>篠塚　篤志</t>
  </si>
  <si>
    <t>119位</t>
  </si>
  <si>
    <t>岸村　公一</t>
  </si>
  <si>
    <t>120位</t>
  </si>
  <si>
    <t>寺下　由夏</t>
  </si>
  <si>
    <t>121位</t>
  </si>
  <si>
    <t>122位</t>
  </si>
  <si>
    <t>阿波峰　聖志</t>
  </si>
  <si>
    <t>123位</t>
  </si>
  <si>
    <t>佐藤　陽介</t>
  </si>
  <si>
    <t>124位</t>
  </si>
  <si>
    <t>125位</t>
  </si>
  <si>
    <t>伊藤　弘</t>
  </si>
  <si>
    <t>126位</t>
  </si>
  <si>
    <t>平尾　恵子</t>
  </si>
  <si>
    <t>127位</t>
  </si>
  <si>
    <t>平沼　妙子</t>
  </si>
  <si>
    <t>128位</t>
  </si>
  <si>
    <t>129位</t>
  </si>
  <si>
    <t>上村　一将</t>
  </si>
  <si>
    <t>130位</t>
  </si>
  <si>
    <t>服部　俊秀</t>
  </si>
  <si>
    <t>131位</t>
  </si>
  <si>
    <t>132位</t>
  </si>
  <si>
    <t>中山　智孝</t>
  </si>
  <si>
    <t>133位</t>
  </si>
  <si>
    <t>溝口　泰史</t>
  </si>
  <si>
    <t>134位</t>
  </si>
  <si>
    <t>宮城　慎太郎</t>
  </si>
  <si>
    <t>135位</t>
  </si>
  <si>
    <t>琢磨　聡</t>
  </si>
  <si>
    <t>136位</t>
  </si>
  <si>
    <t>堀田　和久</t>
  </si>
  <si>
    <t>137位</t>
  </si>
  <si>
    <t>138位</t>
  </si>
  <si>
    <t>石川　貴大</t>
  </si>
  <si>
    <t>139位</t>
  </si>
  <si>
    <t>松下　智</t>
  </si>
  <si>
    <t>140位</t>
  </si>
  <si>
    <t>髙橋　理絵</t>
  </si>
  <si>
    <t>141位</t>
  </si>
  <si>
    <t>142位</t>
  </si>
  <si>
    <t>児玉　優美</t>
  </si>
  <si>
    <t>143位</t>
  </si>
  <si>
    <t>144位</t>
  </si>
  <si>
    <t>加美山　博明</t>
  </si>
  <si>
    <t>145位</t>
  </si>
  <si>
    <t>岩倉　明香</t>
  </si>
  <si>
    <t>146位</t>
  </si>
  <si>
    <t>奥澤　恭子</t>
  </si>
  <si>
    <t>147位</t>
  </si>
  <si>
    <t>三瓶　貴正</t>
  </si>
  <si>
    <t>148位</t>
  </si>
  <si>
    <t>内藤　利道</t>
  </si>
  <si>
    <t>149位</t>
  </si>
  <si>
    <t>150位</t>
  </si>
  <si>
    <t>戸草内　志帆</t>
  </si>
  <si>
    <t>151位</t>
  </si>
  <si>
    <t>152位</t>
  </si>
  <si>
    <t>八巻　哲郎</t>
  </si>
  <si>
    <t>153位</t>
  </si>
  <si>
    <t>山内　美穂</t>
  </si>
  <si>
    <t>154位</t>
  </si>
  <si>
    <t>155位</t>
  </si>
  <si>
    <t>齋賀　千晶</t>
  </si>
  <si>
    <t>156位</t>
  </si>
  <si>
    <t>山﨑　正則</t>
  </si>
  <si>
    <t>157位</t>
  </si>
  <si>
    <t>腰原　勝</t>
  </si>
  <si>
    <t>158位</t>
  </si>
  <si>
    <t>棚田　暢敏</t>
  </si>
  <si>
    <t>関西学院大学</t>
  </si>
  <si>
    <t>159位</t>
  </si>
  <si>
    <t>福田　翔</t>
  </si>
  <si>
    <t>160位</t>
  </si>
  <si>
    <t>上田　朋一郎</t>
  </si>
  <si>
    <t>防衛大学校</t>
  </si>
  <si>
    <t>161位</t>
  </si>
  <si>
    <t>有井　真由</t>
  </si>
  <si>
    <t>162位</t>
  </si>
  <si>
    <t>高土　浩一</t>
  </si>
  <si>
    <t>163位</t>
  </si>
  <si>
    <t>大矢　辰則</t>
  </si>
  <si>
    <t>164位</t>
  </si>
  <si>
    <t>神谷　幸成</t>
  </si>
  <si>
    <t>165位</t>
  </si>
  <si>
    <t>166位</t>
  </si>
  <si>
    <t>齋藤　雄介</t>
  </si>
  <si>
    <t>167位</t>
  </si>
  <si>
    <t>上田　達巳</t>
  </si>
  <si>
    <t>168位</t>
  </si>
  <si>
    <t>瀧　淳子</t>
  </si>
  <si>
    <t>169位</t>
  </si>
  <si>
    <t>170位</t>
  </si>
  <si>
    <t>171位</t>
  </si>
  <si>
    <t>172位</t>
  </si>
  <si>
    <t>坂下　奈穂美</t>
  </si>
  <si>
    <t>173位</t>
  </si>
  <si>
    <t>米村　健</t>
  </si>
  <si>
    <t>174位</t>
  </si>
  <si>
    <t>175位</t>
  </si>
  <si>
    <t>金丸　孝</t>
  </si>
  <si>
    <t>九州国際大学</t>
  </si>
  <si>
    <t>176位</t>
  </si>
  <si>
    <t>177位</t>
  </si>
  <si>
    <t>高田　篤</t>
  </si>
  <si>
    <t>178位</t>
  </si>
  <si>
    <t>河田　博成</t>
  </si>
  <si>
    <t>179位</t>
  </si>
  <si>
    <t>180位</t>
  </si>
  <si>
    <t>181位</t>
  </si>
  <si>
    <t>早川　将史</t>
  </si>
  <si>
    <t>182位</t>
  </si>
  <si>
    <t>森永　高徳</t>
  </si>
  <si>
    <t>183位</t>
  </si>
  <si>
    <t>會澤　裕介</t>
  </si>
  <si>
    <t>184位</t>
  </si>
  <si>
    <t>岡田　敬信</t>
  </si>
  <si>
    <t>185位</t>
  </si>
  <si>
    <t>川西　美咲</t>
  </si>
  <si>
    <t>186位</t>
  </si>
  <si>
    <t>187位</t>
  </si>
  <si>
    <t>188位</t>
  </si>
  <si>
    <t>星野　敦</t>
  </si>
  <si>
    <t>189位</t>
  </si>
  <si>
    <t>佐藤　久美子</t>
  </si>
  <si>
    <t>筑波大学</t>
  </si>
  <si>
    <t>190位</t>
  </si>
  <si>
    <t>戸取　謙治</t>
  </si>
  <si>
    <t>191位</t>
  </si>
  <si>
    <t>須賀　矩子</t>
  </si>
  <si>
    <t>192位</t>
  </si>
  <si>
    <t>山本　渉太</t>
  </si>
  <si>
    <t>193位</t>
  </si>
  <si>
    <t>大場　翔</t>
  </si>
  <si>
    <t>194位</t>
  </si>
  <si>
    <t>外川　久人</t>
  </si>
  <si>
    <t>195位</t>
  </si>
  <si>
    <t>土屋　宙司</t>
  </si>
  <si>
    <t>196位</t>
  </si>
  <si>
    <t>早川　慶</t>
  </si>
  <si>
    <t>197位</t>
  </si>
  <si>
    <t>198位</t>
  </si>
  <si>
    <t>高橋　篤</t>
  </si>
  <si>
    <t>199位</t>
  </si>
  <si>
    <t>200位</t>
  </si>
  <si>
    <t>片平　武史</t>
  </si>
  <si>
    <t>201位</t>
  </si>
  <si>
    <t>稚尾　奈苗</t>
  </si>
  <si>
    <t>202位</t>
  </si>
  <si>
    <t>203位</t>
  </si>
  <si>
    <t>204位</t>
  </si>
  <si>
    <t>関谷　祐一</t>
  </si>
  <si>
    <t>205位</t>
  </si>
  <si>
    <t>内藤　孝和</t>
  </si>
  <si>
    <t>206位</t>
  </si>
  <si>
    <t>金澤　麻衣子</t>
  </si>
  <si>
    <t>207位</t>
  </si>
  <si>
    <t>森　卓也</t>
  </si>
  <si>
    <t>208位</t>
  </si>
  <si>
    <t>星　啓三</t>
  </si>
  <si>
    <t>209位</t>
  </si>
  <si>
    <t>210位</t>
  </si>
  <si>
    <t>211位</t>
  </si>
  <si>
    <t>遠藤　恒史</t>
  </si>
  <si>
    <t>212位</t>
  </si>
  <si>
    <t>小太刀　由希子</t>
  </si>
  <si>
    <t>213位</t>
  </si>
  <si>
    <t>松下　洋輔</t>
  </si>
  <si>
    <t>214位</t>
  </si>
  <si>
    <t>林　功之助</t>
  </si>
  <si>
    <t>215位</t>
  </si>
  <si>
    <t>216位</t>
  </si>
  <si>
    <t>吉田　泰隆</t>
  </si>
  <si>
    <t>217位</t>
  </si>
  <si>
    <t>218位</t>
  </si>
  <si>
    <t>小笠原　健悟</t>
  </si>
  <si>
    <t>219位</t>
  </si>
  <si>
    <t>菅原　美幸</t>
  </si>
  <si>
    <t>220位</t>
  </si>
  <si>
    <t>勝　啓明</t>
  </si>
  <si>
    <t>221位</t>
  </si>
  <si>
    <t>内藤　浩史</t>
  </si>
  <si>
    <t>222位</t>
  </si>
  <si>
    <t>鈴木　崇弘</t>
  </si>
  <si>
    <t>223位</t>
  </si>
  <si>
    <t>山中　陽子</t>
  </si>
  <si>
    <t>224位</t>
  </si>
  <si>
    <t>225位</t>
  </si>
  <si>
    <t>中西　良太</t>
  </si>
  <si>
    <t>226位</t>
  </si>
  <si>
    <t>葛西　康隆</t>
  </si>
  <si>
    <t>227位</t>
  </si>
  <si>
    <t>228位</t>
  </si>
  <si>
    <t>229位</t>
  </si>
  <si>
    <t>水谷　公亮</t>
  </si>
  <si>
    <t>230位</t>
  </si>
  <si>
    <t>藤田　真吾</t>
  </si>
  <si>
    <t>231位</t>
  </si>
  <si>
    <t>中川　梓</t>
  </si>
  <si>
    <t>232位</t>
  </si>
  <si>
    <t>北林　真吾</t>
  </si>
  <si>
    <t>233位</t>
  </si>
  <si>
    <t>勝田　淳士</t>
  </si>
  <si>
    <t>関東学院大学</t>
  </si>
  <si>
    <t>棄権</t>
  </si>
  <si>
    <t>山上　圭介</t>
  </si>
  <si>
    <t>村上　奈津</t>
  </si>
  <si>
    <t>吉川　高幸</t>
  </si>
  <si>
    <t>10ｍエアライフルfinal競技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</si>
  <si>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</si>
  <si>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</si>
  <si>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</si>
  <si>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</si>
  <si>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</si>
  <si>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</si>
  <si>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</si>
  <si>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</si>
  <si>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</si>
  <si>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</si>
  <si>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加藤　綾太</t>
  </si>
  <si>
    <t>川井　ひと美</t>
  </si>
  <si>
    <t>[</t>
  </si>
  <si>
    <t>[</t>
  </si>
  <si>
    <t>[</t>
  </si>
  <si>
    <t>平澤　卓也</t>
  </si>
  <si>
    <t>福本　桂資郎</t>
  </si>
  <si>
    <t>[</t>
  </si>
  <si>
    <t>[</t>
  </si>
  <si>
    <t>齋賀　千晶</t>
  </si>
  <si>
    <t>加美山　博明</t>
  </si>
  <si>
    <t>星野　敦</t>
  </si>
  <si>
    <t>片平　武史</t>
  </si>
  <si>
    <t>浅沼　直人</t>
  </si>
  <si>
    <t>會澤　裕介</t>
  </si>
  <si>
    <t>[</t>
  </si>
  <si>
    <t>今岡　敬浩</t>
  </si>
  <si>
    <t>勝　啓明</t>
  </si>
  <si>
    <t>[</t>
  </si>
  <si>
    <t>f</t>
  </si>
  <si>
    <t>土屋　宙司</t>
  </si>
  <si>
    <t>上田　朋一郎</t>
  </si>
  <si>
    <t>[</t>
  </si>
  <si>
    <t>[</t>
  </si>
  <si>
    <t>S1</t>
  </si>
  <si>
    <t>S2</t>
  </si>
  <si>
    <t>S3</t>
  </si>
  <si>
    <t>S4</t>
  </si>
  <si>
    <t>S5</t>
  </si>
  <si>
    <t>S6</t>
  </si>
  <si>
    <t>final</t>
  </si>
  <si>
    <t>P2</t>
  </si>
  <si>
    <t>Ｐ２</t>
  </si>
  <si>
    <t>Ｐ３</t>
  </si>
  <si>
    <t>Ｐ４</t>
  </si>
  <si>
    <t>Ｐ５</t>
  </si>
  <si>
    <t>Ｐ６</t>
  </si>
  <si>
    <t>山﨑　正則</t>
  </si>
  <si>
    <t>足達　泰匡</t>
  </si>
  <si>
    <t>５０ｍライフル伏射競技</t>
  </si>
  <si>
    <t>P1</t>
  </si>
  <si>
    <t>１位</t>
  </si>
  <si>
    <t>２位</t>
  </si>
  <si>
    <t>３位</t>
  </si>
  <si>
    <t>橋本　紳一郎</t>
  </si>
  <si>
    <t>４位</t>
  </si>
  <si>
    <t>５位</t>
  </si>
  <si>
    <t>本井　淳子</t>
  </si>
  <si>
    <t>６位</t>
  </si>
  <si>
    <t>７位</t>
  </si>
  <si>
    <t>岸野　雅也</t>
  </si>
  <si>
    <t>８位</t>
  </si>
  <si>
    <t>大河内　頼基</t>
  </si>
  <si>
    <t>９位</t>
  </si>
  <si>
    <t>１０位</t>
  </si>
  <si>
    <t>１１位</t>
  </si>
  <si>
    <t>１２位</t>
  </si>
  <si>
    <t>岩崎　雄亮</t>
  </si>
  <si>
    <t>１３位</t>
  </si>
  <si>
    <t>渡　憲哉</t>
  </si>
  <si>
    <t>１４位</t>
  </si>
  <si>
    <t>腰原　勝</t>
  </si>
  <si>
    <t>１５位</t>
  </si>
  <si>
    <t>岩倉　明香</t>
  </si>
  <si>
    <t>１６位</t>
  </si>
  <si>
    <t>石川　貴大</t>
  </si>
  <si>
    <t>１７位</t>
  </si>
  <si>
    <t>関根　洋子</t>
  </si>
  <si>
    <t>１８位</t>
  </si>
  <si>
    <t>１９位</t>
  </si>
  <si>
    <t>２０位</t>
  </si>
  <si>
    <t>塚田　竜規</t>
  </si>
  <si>
    <t>２１位</t>
  </si>
  <si>
    <t>外川　久人</t>
  </si>
  <si>
    <t>防衛大学校</t>
  </si>
  <si>
    <t>２２位</t>
  </si>
  <si>
    <t>２３位</t>
  </si>
  <si>
    <t>牧　征樹</t>
  </si>
  <si>
    <t>２４位</t>
  </si>
  <si>
    <t>迫　俊介</t>
  </si>
  <si>
    <t>２５位</t>
  </si>
  <si>
    <t>戒能　洋平</t>
  </si>
  <si>
    <t>２６位</t>
  </si>
  <si>
    <t>新江　京子</t>
  </si>
  <si>
    <t>２７位</t>
  </si>
  <si>
    <t>富永　護文</t>
  </si>
  <si>
    <t>２８位</t>
  </si>
  <si>
    <t>北川　明伸</t>
  </si>
  <si>
    <t>２９位</t>
  </si>
  <si>
    <t>３０位</t>
  </si>
  <si>
    <t>竹原　成祐</t>
  </si>
  <si>
    <t>大阪産業大学</t>
  </si>
  <si>
    <t>３１位</t>
  </si>
  <si>
    <t>３２位</t>
  </si>
  <si>
    <t>荒井　雅也</t>
  </si>
  <si>
    <t>３３位</t>
  </si>
  <si>
    <t>３４位</t>
  </si>
  <si>
    <t>３５位</t>
  </si>
  <si>
    <t>鎌田　聖</t>
  </si>
  <si>
    <t>３６位</t>
  </si>
  <si>
    <t>３７位</t>
  </si>
  <si>
    <t>溝口　泰史</t>
  </si>
  <si>
    <t>３８位</t>
  </si>
  <si>
    <t>３９位</t>
  </si>
  <si>
    <t>日渡　憲貴</t>
  </si>
  <si>
    <t>立命館大学</t>
  </si>
  <si>
    <t>４０位</t>
  </si>
  <si>
    <t>宮口　哲</t>
  </si>
  <si>
    <t>４１位</t>
  </si>
  <si>
    <t>山下　和訓</t>
  </si>
  <si>
    <t>４２位</t>
  </si>
  <si>
    <t>吉村　敏宏</t>
  </si>
  <si>
    <t>４３位</t>
  </si>
  <si>
    <t>４４位</t>
  </si>
  <si>
    <t>４５位</t>
  </si>
  <si>
    <t>篠塚　篤志</t>
  </si>
  <si>
    <t>４６位</t>
  </si>
  <si>
    <t>４７位</t>
  </si>
  <si>
    <t>杉山　直紀</t>
  </si>
  <si>
    <t>４８位</t>
  </si>
  <si>
    <t>川口　洋平</t>
  </si>
  <si>
    <t>４９位</t>
  </si>
  <si>
    <t>５０位</t>
  </si>
  <si>
    <t>笠井　豪</t>
  </si>
  <si>
    <t>５１位</t>
  </si>
  <si>
    <t>坂本　直哉</t>
  </si>
  <si>
    <t>５２位</t>
  </si>
  <si>
    <t>５３位</t>
  </si>
  <si>
    <t>隠木　一晃</t>
  </si>
  <si>
    <t>５４位</t>
  </si>
  <si>
    <t>５５位</t>
  </si>
  <si>
    <t>５６位</t>
  </si>
  <si>
    <t>５７位</t>
  </si>
  <si>
    <t>平井　和哉</t>
  </si>
  <si>
    <t>５８位</t>
  </si>
  <si>
    <t>吉川　敦</t>
  </si>
  <si>
    <t>５９位</t>
  </si>
  <si>
    <t>６０位</t>
  </si>
  <si>
    <t>森本　聖也</t>
  </si>
  <si>
    <t>６１位</t>
  </si>
  <si>
    <t>原田　祐樹</t>
  </si>
  <si>
    <t>６２位</t>
  </si>
  <si>
    <t>６３位</t>
  </si>
  <si>
    <t>中村　知樹</t>
  </si>
  <si>
    <t>６４位</t>
  </si>
  <si>
    <t>田中　豊弥</t>
  </si>
  <si>
    <t>６５位</t>
  </si>
  <si>
    <t>真貝　寛之</t>
  </si>
  <si>
    <t>６６位</t>
  </si>
  <si>
    <t>６７位</t>
  </si>
  <si>
    <t>６８位</t>
  </si>
  <si>
    <t>斎藤　雄介</t>
  </si>
  <si>
    <t>６９位</t>
  </si>
  <si>
    <t>７０位</t>
  </si>
  <si>
    <t>三国　拓也</t>
  </si>
  <si>
    <t>関西学院大学</t>
  </si>
  <si>
    <t>７１位</t>
  </si>
  <si>
    <t>７２位</t>
  </si>
  <si>
    <t>７３位</t>
  </si>
  <si>
    <t>石田　淳紀</t>
  </si>
  <si>
    <t>学習院大学</t>
  </si>
  <si>
    <t>７４位</t>
  </si>
  <si>
    <t>古関　明</t>
  </si>
  <si>
    <t>７５位</t>
  </si>
  <si>
    <t>今岡　敬浩</t>
  </si>
  <si>
    <t>７６位</t>
  </si>
  <si>
    <t>吉水　素基</t>
  </si>
  <si>
    <t>７７位</t>
  </si>
  <si>
    <t>山内　芳准</t>
  </si>
  <si>
    <t>７８位</t>
  </si>
  <si>
    <t>７９位</t>
  </si>
  <si>
    <t>森　篤史</t>
  </si>
  <si>
    <t>８０位</t>
  </si>
  <si>
    <t>児玉　優美</t>
  </si>
  <si>
    <t>８１位</t>
  </si>
  <si>
    <t>若山　啓</t>
  </si>
  <si>
    <t>８２位</t>
  </si>
  <si>
    <t>水野　裕樹</t>
  </si>
  <si>
    <t>８３位</t>
  </si>
  <si>
    <t>８４位</t>
  </si>
  <si>
    <t>飯野　智之</t>
  </si>
  <si>
    <t>８５位</t>
  </si>
  <si>
    <t>新井　誠一</t>
  </si>
  <si>
    <t>８６位</t>
  </si>
  <si>
    <t>８７位</t>
  </si>
  <si>
    <t>新井　亮介</t>
  </si>
  <si>
    <t>８８位</t>
  </si>
  <si>
    <t>山田　裕之</t>
  </si>
  <si>
    <t>８９位</t>
  </si>
  <si>
    <t>0</t>
  </si>
  <si>
    <t>ﾌｧｲﾅﾙ    得点</t>
  </si>
  <si>
    <t>A</t>
  </si>
  <si>
    <t>C</t>
  </si>
  <si>
    <t>B</t>
  </si>
  <si>
    <t>C</t>
  </si>
  <si>
    <t>B</t>
  </si>
  <si>
    <t>C</t>
  </si>
  <si>
    <t>B</t>
  </si>
  <si>
    <t>C</t>
  </si>
  <si>
    <t>C</t>
  </si>
  <si>
    <t>A</t>
  </si>
  <si>
    <t>C</t>
  </si>
  <si>
    <t>B</t>
  </si>
  <si>
    <t>C</t>
  </si>
  <si>
    <t>C</t>
  </si>
  <si>
    <t>B</t>
  </si>
  <si>
    <t>B</t>
  </si>
  <si>
    <t>C</t>
  </si>
  <si>
    <t>A</t>
  </si>
  <si>
    <t>B</t>
  </si>
  <si>
    <t>Ｂ</t>
  </si>
  <si>
    <t>Ｄ</t>
  </si>
  <si>
    <t>Ｃ</t>
  </si>
  <si>
    <t>P6=94-2</t>
  </si>
  <si>
    <t>P4=95-2</t>
  </si>
  <si>
    <t>P6=95-2</t>
  </si>
  <si>
    <t>P6=94-2</t>
  </si>
  <si>
    <t>P4=91-2 P6=96-2</t>
  </si>
  <si>
    <t>P6=93-2</t>
  </si>
  <si>
    <t>S3=91-2</t>
  </si>
  <si>
    <t>P6=87-4</t>
  </si>
  <si>
    <t>Ａ</t>
  </si>
  <si>
    <t>K2=92-2</t>
  </si>
  <si>
    <t>P1=93-2</t>
  </si>
  <si>
    <t>S2=82-2</t>
  </si>
  <si>
    <t>K2=73-2</t>
  </si>
  <si>
    <t>K2=80-2</t>
  </si>
  <si>
    <t>S2=84-2</t>
  </si>
  <si>
    <t>＊１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</si>
</sst>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_ "/>
    <numFmt numFmtId="181" formatCode="0.0"/>
    <numFmt numFmtId="182" formatCode="0.0_);[Red]\(0.0\)"/>
    <numFmt numFmtId="183" formatCode="[$€-2]\ #,##0.00_);[Red]\([$€-2]\ #,##0.00\)"/>
  </numFmts>
  <fonts count="43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9"/>
      <name val="ＭＳ Ｐゴシック"/>
      <family val="3"/>
    </font>
    <font>
      <b/>
      <sz val="9"/>
      <name val="ＭＳ 明朝"/>
      <family val="1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2"/>
      <color indexed="8"/>
      <name val="ＭＳ Ｐゴシック"/>
      <family val="3"/>
    </font>
    <font>
      <sz val="18"/>
      <name val="ＭＳ Ｐゴシック"/>
      <family val="3"/>
    </font>
    <font>
      <sz val="18"/>
      <name val="ＭＳ ゴシック"/>
      <family val="3"/>
    </font>
    <font>
      <sz val="9"/>
      <name val="ＭＳ 明朝"/>
      <family val="1"/>
    </font>
    <font>
      <sz val="20"/>
      <name val=""/>
      <family val="3"/>
    </font>
    <font>
      <sz val="20"/>
      <name val="$ＪＳゴシック"/>
      <family val="3"/>
    </font>
    <font>
      <b/>
      <sz val="12"/>
      <name val="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12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2"/>
      <color indexed="8"/>
      <name val="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2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 applyProtection="1">
      <alignment horizontal="center" vertical="center"/>
      <protection/>
    </xf>
    <xf numFmtId="1" fontId="1" fillId="0" borderId="1" xfId="21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" xfId="2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right" vertical="center"/>
      <protection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 applyProtection="1">
      <alignment horizontal="center" vertical="center"/>
      <protection/>
    </xf>
    <xf numFmtId="0" fontId="12" fillId="2" borderId="5" xfId="0" applyFont="1" applyFill="1" applyBorder="1" applyAlignment="1" applyProtection="1">
      <alignment horizontal="left" vertical="center"/>
      <protection/>
    </xf>
    <xf numFmtId="0" fontId="12" fillId="2" borderId="0" xfId="0" applyFont="1" applyFill="1" applyAlignment="1">
      <alignment vertical="center"/>
    </xf>
    <xf numFmtId="0" fontId="14" fillId="2" borderId="6" xfId="0" applyFont="1" applyFill="1" applyBorder="1" applyAlignment="1" applyProtection="1">
      <alignment horizontal="center" vertical="center"/>
      <protection/>
    </xf>
    <xf numFmtId="0" fontId="14" fillId="2" borderId="7" xfId="0" applyFont="1" applyFill="1" applyBorder="1" applyAlignment="1" applyProtection="1">
      <alignment horizontal="center" vertical="center"/>
      <protection/>
    </xf>
    <xf numFmtId="0" fontId="14" fillId="2" borderId="7" xfId="0" applyFont="1" applyFill="1" applyBorder="1" applyAlignment="1" applyProtection="1" quotePrefix="1">
      <alignment horizontal="center" vertical="center"/>
      <protection/>
    </xf>
    <xf numFmtId="0" fontId="14" fillId="2" borderId="8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>
      <alignment vertical="center"/>
    </xf>
    <xf numFmtId="0" fontId="15" fillId="2" borderId="9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  <protection/>
    </xf>
    <xf numFmtId="0" fontId="16" fillId="2" borderId="4" xfId="0" applyFont="1" applyFill="1" applyBorder="1" applyAlignment="1" applyProtection="1">
      <alignment horizontal="center" vertical="center"/>
      <protection/>
    </xf>
    <xf numFmtId="0" fontId="16" fillId="2" borderId="5" xfId="0" applyFont="1" applyFill="1" applyBorder="1" applyAlignment="1" applyProtection="1">
      <alignment horizontal="left" vertical="center"/>
      <protection/>
    </xf>
    <xf numFmtId="0" fontId="17" fillId="2" borderId="7" xfId="0" applyFont="1" applyFill="1" applyBorder="1" applyAlignment="1" applyProtection="1">
      <alignment horizontal="center" vertical="center"/>
      <protection/>
    </xf>
    <xf numFmtId="0" fontId="17" fillId="2" borderId="8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/>
    </xf>
    <xf numFmtId="0" fontId="19" fillId="3" borderId="0" xfId="0" applyFont="1" applyFill="1" applyAlignment="1">
      <alignment/>
    </xf>
    <xf numFmtId="0" fontId="19" fillId="3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17" fillId="2" borderId="11" xfId="0" applyFont="1" applyFill="1" applyBorder="1" applyAlignment="1" applyProtection="1">
      <alignment horizontal="center" vertical="center"/>
      <protection/>
    </xf>
    <xf numFmtId="0" fontId="16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0" fontId="12" fillId="2" borderId="12" xfId="0" applyFont="1" applyFill="1" applyBorder="1" applyAlignment="1" applyProtection="1">
      <alignment horizontal="right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2" borderId="14" xfId="0" applyFont="1" applyFill="1" applyBorder="1" applyAlignment="1" applyProtection="1">
      <alignment horizontal="left" vertical="center"/>
      <protection/>
    </xf>
    <xf numFmtId="0" fontId="14" fillId="2" borderId="15" xfId="0" applyFont="1" applyFill="1" applyBorder="1" applyAlignment="1" applyProtection="1">
      <alignment horizontal="center" vertical="center"/>
      <protection/>
    </xf>
    <xf numFmtId="0" fontId="17" fillId="2" borderId="16" xfId="0" applyFont="1" applyFill="1" applyBorder="1" applyAlignment="1" applyProtection="1">
      <alignment horizontal="center" vertical="center"/>
      <protection/>
    </xf>
    <xf numFmtId="0" fontId="23" fillId="0" borderId="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180" fontId="17" fillId="0" borderId="22" xfId="0" applyNumberFormat="1" applyFont="1" applyFill="1" applyBorder="1" applyAlignment="1">
      <alignment horizontal="center" vertical="center"/>
    </xf>
    <xf numFmtId="180" fontId="27" fillId="0" borderId="19" xfId="0" applyNumberFormat="1" applyFont="1" applyFill="1" applyBorder="1" applyAlignment="1">
      <alignment horizontal="center" vertical="center"/>
    </xf>
    <xf numFmtId="180" fontId="17" fillId="0" borderId="17" xfId="0" applyNumberFormat="1" applyFont="1" applyFill="1" applyBorder="1" applyAlignment="1">
      <alignment horizontal="center" vertical="center"/>
    </xf>
    <xf numFmtId="0" fontId="3" fillId="0" borderId="0" xfId="21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13" fillId="0" borderId="12" xfId="0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29" fillId="0" borderId="13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29" fillId="0" borderId="13" xfId="0" applyFont="1" applyFill="1" applyBorder="1" applyAlignment="1" applyProtection="1">
      <alignment horizontal="right" vertical="center"/>
      <protection/>
    </xf>
    <xf numFmtId="0" fontId="29" fillId="0" borderId="14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1" fillId="0" borderId="23" xfId="21" applyFont="1" applyFill="1" applyBorder="1" applyAlignment="1" applyProtection="1">
      <alignment horizontal="center"/>
      <protection/>
    </xf>
    <xf numFmtId="1" fontId="1" fillId="0" borderId="1" xfId="21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>
      <alignment horizontal="center"/>
    </xf>
    <xf numFmtId="0" fontId="1" fillId="0" borderId="1" xfId="21" applyFont="1" applyFill="1" applyBorder="1" applyAlignment="1" applyProtection="1">
      <alignment horizont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0" fontId="1" fillId="0" borderId="25" xfId="21" applyFont="1" applyFill="1" applyBorder="1" applyAlignment="1" applyProtection="1">
      <alignment horizontal="center"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1" fontId="1" fillId="0" borderId="27" xfId="21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/>
    </xf>
    <xf numFmtId="0" fontId="1" fillId="0" borderId="27" xfId="21" applyFont="1" applyFill="1" applyBorder="1" applyAlignment="1" applyProtection="1">
      <alignment horizontal="center"/>
      <protection/>
    </xf>
    <xf numFmtId="0" fontId="1" fillId="0" borderId="27" xfId="21" applyFont="1" applyFill="1" applyBorder="1" applyAlignment="1" applyProtection="1">
      <alignment horizontal="center" vertical="center"/>
      <protection/>
    </xf>
    <xf numFmtId="1" fontId="1" fillId="2" borderId="1" xfId="21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1" xfId="21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0" fontId="9" fillId="2" borderId="0" xfId="0" applyFont="1" applyFill="1" applyAlignment="1">
      <alignment horizontal="center"/>
    </xf>
    <xf numFmtId="0" fontId="5" fillId="2" borderId="1" xfId="21" applyFont="1" applyFill="1" applyBorder="1" applyAlignment="1">
      <alignment horizontal="center"/>
      <protection/>
    </xf>
    <xf numFmtId="0" fontId="1" fillId="2" borderId="1" xfId="21" applyFont="1" applyFill="1" applyBorder="1" applyAlignment="1" applyProtection="1">
      <alignment horizontal="center"/>
      <protection/>
    </xf>
    <xf numFmtId="0" fontId="1" fillId="2" borderId="1" xfId="21" applyFont="1" applyFill="1" applyBorder="1" applyAlignment="1">
      <alignment horizontal="center"/>
      <protection/>
    </xf>
    <xf numFmtId="0" fontId="0" fillId="2" borderId="0" xfId="0" applyFill="1" applyAlignment="1">
      <alignment vertical="center" wrapText="1"/>
    </xf>
    <xf numFmtId="0" fontId="13" fillId="2" borderId="12" xfId="0" applyFont="1" applyFill="1" applyBorder="1" applyAlignment="1" applyProtection="1">
      <alignment horizontal="right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29" fillId="2" borderId="13" xfId="0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left" vertical="center"/>
      <protection/>
    </xf>
    <xf numFmtId="0" fontId="29" fillId="2" borderId="13" xfId="0" applyFont="1" applyFill="1" applyBorder="1" applyAlignment="1" applyProtection="1">
      <alignment horizontal="right" vertical="center"/>
      <protection/>
    </xf>
    <xf numFmtId="0" fontId="29" fillId="2" borderId="14" xfId="0" applyFont="1" applyFill="1" applyBorder="1" applyAlignment="1" applyProtection="1">
      <alignment horizontal="left" vertical="center"/>
      <protection/>
    </xf>
    <xf numFmtId="0" fontId="13" fillId="2" borderId="0" xfId="0" applyFont="1" applyFill="1" applyAlignment="1">
      <alignment vertical="center"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0" fontId="14" fillId="2" borderId="24" xfId="0" applyFont="1" applyFill="1" applyBorder="1" applyAlignment="1" applyProtection="1">
      <alignment horizontal="center" vertical="center"/>
      <protection/>
    </xf>
    <xf numFmtId="0" fontId="1" fillId="2" borderId="23" xfId="21" applyFont="1" applyFill="1" applyBorder="1" applyAlignment="1" applyProtection="1">
      <alignment horizontal="center"/>
      <protection/>
    </xf>
    <xf numFmtId="0" fontId="15" fillId="2" borderId="24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 vertical="center"/>
    </xf>
    <xf numFmtId="0" fontId="1" fillId="2" borderId="25" xfId="21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>
      <alignment horizontal="center"/>
    </xf>
    <xf numFmtId="0" fontId="15" fillId="2" borderId="26" xfId="0" applyFont="1" applyFill="1" applyBorder="1" applyAlignment="1" applyProtection="1">
      <alignment horizontal="center" vertical="center"/>
      <protection/>
    </xf>
    <xf numFmtId="1" fontId="1" fillId="2" borderId="27" xfId="21" applyNumberFormat="1" applyFont="1" applyFill="1" applyBorder="1" applyAlignment="1" applyProtection="1">
      <alignment horizontal="center"/>
      <protection/>
    </xf>
    <xf numFmtId="0" fontId="1" fillId="2" borderId="27" xfId="0" applyFont="1" applyFill="1" applyBorder="1" applyAlignment="1">
      <alignment horizontal="center" vertical="center"/>
    </xf>
    <xf numFmtId="1" fontId="1" fillId="2" borderId="28" xfId="21" applyNumberFormat="1" applyFont="1" applyFill="1" applyBorder="1" applyAlignment="1" applyProtection="1">
      <alignment horizontal="center"/>
      <protection/>
    </xf>
    <xf numFmtId="0" fontId="15" fillId="2" borderId="29" xfId="0" applyFont="1" applyFill="1" applyBorder="1" applyAlignment="1" applyProtection="1">
      <alignment horizontal="center" vertical="center"/>
      <protection/>
    </xf>
    <xf numFmtId="0" fontId="1" fillId="2" borderId="27" xfId="21" applyFont="1" applyFill="1" applyBorder="1" applyAlignment="1" applyProtection="1">
      <alignment horizontal="center" vertical="center"/>
      <protection/>
    </xf>
    <xf numFmtId="0" fontId="30" fillId="0" borderId="1" xfId="21" applyFont="1" applyFill="1" applyBorder="1" applyAlignment="1">
      <alignment horizontal="center"/>
      <protection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1" fillId="0" borderId="30" xfId="21" applyFont="1" applyFill="1" applyBorder="1" applyAlignment="1" applyProtection="1">
      <alignment horizontal="center"/>
      <protection/>
    </xf>
    <xf numFmtId="1" fontId="1" fillId="0" borderId="28" xfId="21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>
      <alignment horizontal="center"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right" vertical="center"/>
      <protection/>
    </xf>
    <xf numFmtId="0" fontId="13" fillId="0" borderId="2" xfId="0" applyFont="1" applyFill="1" applyBorder="1" applyAlignment="1" applyProtection="1">
      <alignment horizontal="left" vertical="center"/>
      <protection/>
    </xf>
    <xf numFmtId="0" fontId="29" fillId="0" borderId="2" xfId="0" applyFont="1" applyFill="1" applyBorder="1" applyAlignment="1" applyProtection="1">
      <alignment horizontal="center" vertical="center"/>
      <protection/>
    </xf>
    <xf numFmtId="0" fontId="29" fillId="0" borderId="2" xfId="0" applyFont="1" applyFill="1" applyBorder="1" applyAlignment="1" applyProtection="1">
      <alignment horizontal="left" vertical="center"/>
      <protection/>
    </xf>
    <xf numFmtId="0" fontId="29" fillId="0" borderId="2" xfId="0" applyFont="1" applyFill="1" applyBorder="1" applyAlignment="1" applyProtection="1">
      <alignment horizontal="right" vertical="center"/>
      <protection/>
    </xf>
    <xf numFmtId="0" fontId="29" fillId="0" borderId="3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29" fillId="0" borderId="3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vertical="center"/>
    </xf>
    <xf numFmtId="0" fontId="1" fillId="3" borderId="36" xfId="21" applyFont="1" applyFill="1" applyBorder="1" applyAlignment="1" applyProtection="1">
      <alignment horizontal="center"/>
      <protection/>
    </xf>
    <xf numFmtId="0" fontId="14" fillId="0" borderId="32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39" xfId="0" applyFont="1" applyBorder="1" applyAlignment="1">
      <alignment horizontal="center"/>
    </xf>
    <xf numFmtId="0" fontId="1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 applyProtection="1">
      <alignment horizontal="right" vertical="center"/>
      <protection/>
    </xf>
    <xf numFmtId="0" fontId="13" fillId="0" borderId="41" xfId="0" applyFont="1" applyFill="1" applyBorder="1" applyAlignment="1" applyProtection="1">
      <alignment horizontal="left" vertical="center"/>
      <protection/>
    </xf>
    <xf numFmtId="0" fontId="29" fillId="0" borderId="41" xfId="0" applyFont="1" applyFill="1" applyBorder="1" applyAlignment="1" applyProtection="1">
      <alignment horizontal="left" vertical="center"/>
      <protection/>
    </xf>
    <xf numFmtId="0" fontId="1" fillId="0" borderId="37" xfId="0" applyFont="1" applyBorder="1" applyAlignment="1">
      <alignment horizontal="center"/>
    </xf>
    <xf numFmtId="0" fontId="14" fillId="0" borderId="42" xfId="0" applyFont="1" applyFill="1" applyBorder="1" applyAlignment="1" applyProtection="1">
      <alignment horizontal="left" vertical="center"/>
      <protection/>
    </xf>
    <xf numFmtId="0" fontId="13" fillId="0" borderId="43" xfId="0" applyFont="1" applyFill="1" applyBorder="1" applyAlignment="1" applyProtection="1">
      <alignment horizontal="right" vertical="center"/>
      <protection/>
    </xf>
    <xf numFmtId="0" fontId="13" fillId="0" borderId="34" xfId="0" applyFont="1" applyFill="1" applyBorder="1" applyAlignment="1" applyProtection="1">
      <alignment horizontal="left" vertical="center"/>
      <protection/>
    </xf>
    <xf numFmtId="0" fontId="29" fillId="0" borderId="34" xfId="0" applyFont="1" applyFill="1" applyBorder="1" applyAlignment="1" applyProtection="1">
      <alignment horizontal="left" vertical="center"/>
      <protection/>
    </xf>
    <xf numFmtId="0" fontId="1" fillId="2" borderId="36" xfId="21" applyFont="1" applyFill="1" applyBorder="1" applyAlignment="1" applyProtection="1">
      <alignment horizont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29" fillId="0" borderId="41" xfId="0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 applyProtection="1">
      <alignment horizontal="left" vertical="center"/>
      <protection/>
    </xf>
    <xf numFmtId="0" fontId="14" fillId="0" borderId="45" xfId="0" applyFont="1" applyFill="1" applyBorder="1" applyAlignment="1" applyProtection="1">
      <alignment horizontal="left" vertical="center"/>
      <protection/>
    </xf>
    <xf numFmtId="0" fontId="31" fillId="0" borderId="3" xfId="0" applyFont="1" applyFill="1" applyBorder="1" applyAlignment="1" applyProtection="1">
      <alignment horizontal="right" vertical="center"/>
      <protection/>
    </xf>
    <xf numFmtId="0" fontId="31" fillId="0" borderId="4" xfId="0" applyFont="1" applyFill="1" applyBorder="1" applyAlignment="1" applyProtection="1">
      <alignment horizontal="left" vertical="center"/>
      <protection/>
    </xf>
    <xf numFmtId="0" fontId="32" fillId="0" borderId="4" xfId="0" applyFont="1" applyFill="1" applyBorder="1" applyAlignment="1" applyProtection="1">
      <alignment horizontal="center" vertical="center"/>
      <protection/>
    </xf>
    <xf numFmtId="0" fontId="29" fillId="0" borderId="4" xfId="0" applyFont="1" applyFill="1" applyBorder="1" applyAlignment="1" applyProtection="1">
      <alignment horizontal="left" vertical="center"/>
      <protection/>
    </xf>
    <xf numFmtId="0" fontId="29" fillId="0" borderId="4" xfId="0" applyFont="1" applyFill="1" applyBorder="1" applyAlignment="1" applyProtection="1">
      <alignment horizontal="center" vertical="center"/>
      <protection/>
    </xf>
    <xf numFmtId="0" fontId="29" fillId="0" borderId="5" xfId="0" applyFont="1" applyFill="1" applyBorder="1" applyAlignment="1" applyProtection="1">
      <alignment horizontal="left" vertical="center"/>
      <protection/>
    </xf>
    <xf numFmtId="0" fontId="33" fillId="0" borderId="46" xfId="0" applyFont="1" applyFill="1" applyBorder="1" applyAlignment="1" applyProtection="1">
      <alignment horizontal="center" vertical="center"/>
      <protection/>
    </xf>
    <xf numFmtId="0" fontId="33" fillId="0" borderId="1" xfId="0" applyFont="1" applyFill="1" applyBorder="1" applyAlignment="1" applyProtection="1">
      <alignment horizontal="center" vertical="center"/>
      <protection/>
    </xf>
    <xf numFmtId="0" fontId="33" fillId="0" borderId="9" xfId="0" applyFont="1" applyFill="1" applyBorder="1" applyAlignment="1" applyProtection="1">
      <alignment horizontal="center" vertical="center"/>
      <protection/>
    </xf>
    <xf numFmtId="0" fontId="1" fillId="0" borderId="46" xfId="21" applyFont="1" applyFill="1" applyBorder="1" applyAlignment="1" applyProtection="1">
      <alignment horizontal="center"/>
      <protection/>
    </xf>
    <xf numFmtId="0" fontId="15" fillId="0" borderId="9" xfId="0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>
      <alignment horizontal="center"/>
    </xf>
    <xf numFmtId="0" fontId="1" fillId="2" borderId="46" xfId="21" applyFont="1" applyFill="1" applyBorder="1" applyAlignment="1" applyProtection="1">
      <alignment horizontal="center"/>
      <protection/>
    </xf>
    <xf numFmtId="0" fontId="1" fillId="2" borderId="47" xfId="21" applyFont="1" applyFill="1" applyBorder="1" applyAlignment="1" applyProtection="1">
      <alignment horizontal="center"/>
      <protection/>
    </xf>
    <xf numFmtId="1" fontId="1" fillId="2" borderId="48" xfId="21" applyNumberFormat="1" applyFont="1" applyFill="1" applyBorder="1" applyAlignment="1" applyProtection="1">
      <alignment horizontal="center"/>
      <protection/>
    </xf>
    <xf numFmtId="0" fontId="1" fillId="2" borderId="48" xfId="0" applyFont="1" applyFill="1" applyBorder="1" applyAlignment="1">
      <alignment horizontal="center"/>
    </xf>
    <xf numFmtId="0" fontId="1" fillId="2" borderId="48" xfId="2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3" fillId="0" borderId="6" xfId="0" applyFont="1" applyFill="1" applyBorder="1" applyAlignment="1" applyProtection="1">
      <alignment horizontal="center" vertical="center"/>
      <protection/>
    </xf>
    <xf numFmtId="0" fontId="33" fillId="0" borderId="7" xfId="0" applyFont="1" applyFill="1" applyBorder="1" applyAlignment="1" applyProtection="1">
      <alignment horizontal="center" vertical="center"/>
      <protection/>
    </xf>
    <xf numFmtId="0" fontId="33" fillId="0" borderId="8" xfId="0" applyFont="1" applyFill="1" applyBorder="1" applyAlignment="1" applyProtection="1">
      <alignment horizontal="center" vertical="center"/>
      <protection/>
    </xf>
    <xf numFmtId="0" fontId="9" fillId="0" borderId="49" xfId="21" applyFont="1" applyFill="1" applyBorder="1" applyAlignment="1" applyProtection="1">
      <alignment horizontal="center" vertical="center"/>
      <protection/>
    </xf>
    <xf numFmtId="180" fontId="17" fillId="0" borderId="50" xfId="0" applyNumberFormat="1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 quotePrefix="1">
      <alignment horizontal="center" vertical="center"/>
      <protection/>
    </xf>
    <xf numFmtId="0" fontId="9" fillId="0" borderId="2" xfId="0" applyFont="1" applyBorder="1" applyAlignment="1" quotePrefix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180" fontId="17" fillId="0" borderId="51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>
      <alignment horizontal="center"/>
      <protection/>
    </xf>
    <xf numFmtId="0" fontId="9" fillId="0" borderId="0" xfId="21" applyFont="1" applyFill="1" applyAlignment="1" quotePrefix="1">
      <alignment horizontal="center"/>
      <protection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 applyProtection="1">
      <alignment horizontal="right" vertical="center"/>
      <protection/>
    </xf>
    <xf numFmtId="0" fontId="28" fillId="0" borderId="13" xfId="0" applyFont="1" applyFill="1" applyBorder="1" applyAlignment="1">
      <alignment horizontal="center" vertical="center"/>
    </xf>
    <xf numFmtId="0" fontId="3" fillId="0" borderId="0" xfId="21" applyFont="1" applyFill="1" applyAlignment="1">
      <alignment horizontal="center"/>
      <protection/>
    </xf>
    <xf numFmtId="0" fontId="3" fillId="0" borderId="0" xfId="21" applyFont="1" applyFill="1" applyAlignment="1" quotePrefix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2" borderId="0" xfId="21" applyFont="1" applyFill="1" applyAlignment="1">
      <alignment horizontal="center"/>
      <protection/>
    </xf>
    <xf numFmtId="0" fontId="9" fillId="2" borderId="0" xfId="21" applyFont="1" applyFill="1" applyAlignment="1" quotePrefix="1">
      <alignment horizontal="center"/>
      <protection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 quotePrefix="1">
      <alignment horizontal="center"/>
    </xf>
    <xf numFmtId="0" fontId="3" fillId="2" borderId="0" xfId="21" applyFont="1" applyFill="1" applyAlignment="1">
      <alignment horizontal="center"/>
      <protection/>
    </xf>
    <xf numFmtId="0" fontId="3" fillId="2" borderId="0" xfId="21" applyFont="1" applyFill="1" applyAlignment="1" quotePrefix="1">
      <alignment horizontal="center"/>
      <protection/>
    </xf>
    <xf numFmtId="0" fontId="28" fillId="2" borderId="13" xfId="0" applyFont="1" applyFill="1" applyBorder="1" applyAlignment="1" applyProtection="1">
      <alignment horizontal="center" vertical="center"/>
      <protection/>
    </xf>
    <xf numFmtId="0" fontId="28" fillId="2" borderId="13" xfId="0" applyFont="1" applyFill="1" applyBorder="1" applyAlignment="1">
      <alignment horizontal="center" vertical="center"/>
    </xf>
    <xf numFmtId="0" fontId="29" fillId="2" borderId="13" xfId="0" applyFont="1" applyFill="1" applyBorder="1" applyAlignment="1" applyProtection="1">
      <alignment horizontal="right" vertical="center"/>
      <protection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0" fontId="14" fillId="0" borderId="59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14" fillId="0" borderId="61" xfId="0" applyFont="1" applyFill="1" applyBorder="1" applyAlignment="1" applyProtection="1">
      <alignment horizontal="center" vertical="center"/>
      <protection/>
    </xf>
    <xf numFmtId="0" fontId="14" fillId="0" borderId="39" xfId="0" applyFont="1" applyFill="1" applyBorder="1" applyAlignment="1" applyProtection="1">
      <alignment horizontal="center" vertical="center"/>
      <protection/>
    </xf>
    <xf numFmtId="0" fontId="3" fillId="0" borderId="62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63" xfId="0" applyFont="1" applyFill="1" applyBorder="1" applyAlignment="1" applyProtection="1">
      <alignment horizontal="center" vertical="center"/>
      <protection/>
    </xf>
    <xf numFmtId="0" fontId="14" fillId="0" borderId="64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29" fillId="0" borderId="34" xfId="0" applyFont="1" applyFill="1" applyBorder="1" applyAlignment="1" applyProtection="1">
      <alignment horizontal="right" vertical="center"/>
      <protection/>
    </xf>
    <xf numFmtId="0" fontId="28" fillId="0" borderId="41" xfId="0" applyFont="1" applyFill="1" applyBorder="1" applyAlignment="1" applyProtection="1">
      <alignment horizontal="center" vertical="center"/>
      <protection/>
    </xf>
    <xf numFmtId="0" fontId="28" fillId="0" borderId="41" xfId="0" applyFont="1" applyFill="1" applyBorder="1" applyAlignment="1">
      <alignment horizontal="center" vertical="center"/>
    </xf>
    <xf numFmtId="0" fontId="28" fillId="0" borderId="34" xfId="0" applyFont="1" applyFill="1" applyBorder="1" applyAlignment="1" applyProtection="1">
      <alignment horizontal="center" vertical="center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 applyProtection="1">
      <alignment horizontal="center" vertical="center"/>
      <protection/>
    </xf>
    <xf numFmtId="0" fontId="28" fillId="0" borderId="34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9" fillId="0" borderId="41" xfId="0" applyFont="1" applyFill="1" applyBorder="1" applyAlignment="1" applyProtection="1">
      <alignment horizontal="right" vertical="center"/>
      <protection/>
    </xf>
    <xf numFmtId="0" fontId="31" fillId="0" borderId="4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>
      <alignment horizontal="center" vertical="center"/>
    </xf>
    <xf numFmtId="0" fontId="29" fillId="0" borderId="4" xfId="0" applyFont="1" applyFill="1" applyBorder="1" applyAlignment="1" applyProtection="1">
      <alignment horizontal="right" vertical="center"/>
      <protection/>
    </xf>
    <xf numFmtId="0" fontId="34" fillId="0" borderId="1" xfId="0" applyFont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1" xfId="21" applyFont="1" applyFill="1" applyBorder="1" applyAlignment="1" applyProtection="1">
      <alignment horizontal="center" vertical="center"/>
      <protection/>
    </xf>
    <xf numFmtId="0" fontId="35" fillId="2" borderId="1" xfId="21" applyFont="1" applyFill="1" applyBorder="1" applyAlignment="1">
      <alignment horizontal="center" vertical="center"/>
      <protection/>
    </xf>
    <xf numFmtId="182" fontId="35" fillId="0" borderId="1" xfId="0" applyNumberFormat="1" applyFont="1" applyBorder="1" applyAlignment="1">
      <alignment/>
    </xf>
    <xf numFmtId="182" fontId="35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182" fontId="35" fillId="2" borderId="1" xfId="0" applyNumberFormat="1" applyFont="1" applyFill="1" applyBorder="1" applyAlignment="1">
      <alignment horizontal="center" vertical="center"/>
    </xf>
    <xf numFmtId="0" fontId="10" fillId="2" borderId="1" xfId="21" applyFont="1" applyFill="1" applyBorder="1" applyAlignment="1" applyProtection="1">
      <alignment horizontal="center" vertical="center"/>
      <protection/>
    </xf>
    <xf numFmtId="0" fontId="10" fillId="2" borderId="1" xfId="0" applyFont="1" applyFill="1" applyBorder="1" applyAlignment="1">
      <alignment vertical="center"/>
    </xf>
    <xf numFmtId="182" fontId="35" fillId="2" borderId="1" xfId="21" applyNumberFormat="1" applyFont="1" applyFill="1" applyBorder="1" applyAlignment="1">
      <alignment horizontal="center" vertical="center"/>
      <protection/>
    </xf>
    <xf numFmtId="0" fontId="10" fillId="0" borderId="1" xfId="0" applyFont="1" applyFill="1" applyBorder="1" applyAlignment="1">
      <alignment horizontal="center" vertical="center"/>
    </xf>
    <xf numFmtId="0" fontId="10" fillId="2" borderId="1" xfId="21" applyFont="1" applyFill="1" applyBorder="1" applyAlignment="1">
      <alignment horizontal="center" vertical="center"/>
      <protection/>
    </xf>
    <xf numFmtId="0" fontId="35" fillId="0" borderId="1" xfId="0" applyFont="1" applyFill="1" applyBorder="1" applyAlignment="1">
      <alignment horizontal="center" vertical="center"/>
    </xf>
    <xf numFmtId="0" fontId="35" fillId="0" borderId="1" xfId="21" applyFont="1" applyFill="1" applyBorder="1" applyAlignment="1">
      <alignment horizontal="center" vertical="center"/>
      <protection/>
    </xf>
    <xf numFmtId="0" fontId="10" fillId="2" borderId="1" xfId="21" applyFont="1" applyFill="1" applyBorder="1" applyAlignment="1" applyProtection="1" quotePrefix="1">
      <alignment horizontal="center" vertical="center"/>
      <protection/>
    </xf>
    <xf numFmtId="0" fontId="10" fillId="0" borderId="1" xfId="21" applyFont="1" applyFill="1" applyBorder="1" applyAlignment="1" applyProtection="1" quotePrefix="1">
      <alignment horizontal="center" vertical="center"/>
      <protection/>
    </xf>
    <xf numFmtId="1" fontId="10" fillId="0" borderId="1" xfId="21" applyNumberFormat="1" applyFont="1" applyFill="1" applyBorder="1" applyAlignment="1" applyProtection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 quotePrefix="1">
      <alignment horizontal="center" vertical="center"/>
      <protection/>
    </xf>
    <xf numFmtId="0" fontId="10" fillId="0" borderId="1" xfId="0" applyFont="1" applyFill="1" applyBorder="1" applyAlignment="1" quotePrefix="1">
      <alignment horizontal="center" vertical="center"/>
    </xf>
    <xf numFmtId="0" fontId="10" fillId="2" borderId="1" xfId="0" applyFont="1" applyFill="1" applyBorder="1" applyAlignment="1" quotePrefix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2" borderId="1" xfId="21" applyNumberFormat="1" applyFont="1" applyFill="1" applyBorder="1" applyAlignment="1" applyProtection="1">
      <alignment horizontal="center" vertical="center"/>
      <protection/>
    </xf>
    <xf numFmtId="49" fontId="10" fillId="2" borderId="1" xfId="0" applyNumberFormat="1" applyFont="1" applyFill="1" applyBorder="1" applyAlignment="1">
      <alignment horizontal="center" vertical="center"/>
    </xf>
    <xf numFmtId="180" fontId="37" fillId="0" borderId="67" xfId="0" applyNumberFormat="1" applyFont="1" applyFill="1" applyBorder="1" applyAlignment="1">
      <alignment horizontal="center" vertical="center"/>
    </xf>
    <xf numFmtId="180" fontId="37" fillId="0" borderId="22" xfId="0" applyNumberFormat="1" applyFont="1" applyFill="1" applyBorder="1" applyAlignment="1">
      <alignment horizontal="center" vertical="center"/>
    </xf>
    <xf numFmtId="180" fontId="37" fillId="0" borderId="37" xfId="0" applyNumberFormat="1" applyFont="1" applyFill="1" applyBorder="1" applyAlignment="1">
      <alignment horizontal="center" vertical="center"/>
    </xf>
    <xf numFmtId="180" fontId="38" fillId="0" borderId="22" xfId="0" applyNumberFormat="1" applyFont="1" applyFill="1" applyBorder="1" applyAlignment="1">
      <alignment horizontal="center" vertical="center"/>
    </xf>
    <xf numFmtId="180" fontId="38" fillId="0" borderId="37" xfId="0" applyNumberFormat="1" applyFont="1" applyFill="1" applyBorder="1" applyAlignment="1">
      <alignment horizontal="center" vertical="center"/>
    </xf>
    <xf numFmtId="180" fontId="37" fillId="0" borderId="68" xfId="0" applyNumberFormat="1" applyFont="1" applyFill="1" applyBorder="1" applyAlignment="1">
      <alignment horizontal="center" vertical="center"/>
    </xf>
    <xf numFmtId="180" fontId="39" fillId="0" borderId="18" xfId="0" applyNumberFormat="1" applyFont="1" applyFill="1" applyBorder="1" applyAlignment="1">
      <alignment horizontal="center" vertical="center"/>
    </xf>
    <xf numFmtId="180" fontId="39" fillId="0" borderId="19" xfId="0" applyNumberFormat="1" applyFont="1" applyFill="1" applyBorder="1" applyAlignment="1">
      <alignment horizontal="center" vertical="center"/>
    </xf>
    <xf numFmtId="180" fontId="39" fillId="0" borderId="20" xfId="0" applyNumberFormat="1" applyFont="1" applyFill="1" applyBorder="1" applyAlignment="1">
      <alignment horizontal="center" vertical="center"/>
    </xf>
    <xf numFmtId="180" fontId="39" fillId="0" borderId="21" xfId="0" applyNumberFormat="1" applyFont="1" applyFill="1" applyBorder="1" applyAlignment="1">
      <alignment horizontal="center" vertical="center"/>
    </xf>
    <xf numFmtId="180" fontId="38" fillId="0" borderId="67" xfId="0" applyNumberFormat="1" applyFont="1" applyFill="1" applyBorder="1" applyAlignment="1">
      <alignment horizontal="center" vertical="center"/>
    </xf>
    <xf numFmtId="180" fontId="38" fillId="0" borderId="68" xfId="0" applyNumberFormat="1" applyFont="1" applyFill="1" applyBorder="1" applyAlignment="1">
      <alignment horizontal="center" vertical="center"/>
    </xf>
    <xf numFmtId="180" fontId="38" fillId="0" borderId="5" xfId="0" applyNumberFormat="1" applyFont="1" applyFill="1" applyBorder="1" applyAlignment="1">
      <alignment horizontal="center" vertical="center"/>
    </xf>
    <xf numFmtId="180" fontId="38" fillId="0" borderId="17" xfId="0" applyNumberFormat="1" applyFont="1" applyFill="1" applyBorder="1" applyAlignment="1">
      <alignment horizontal="center" vertical="center"/>
    </xf>
    <xf numFmtId="180" fontId="38" fillId="0" borderId="4" xfId="0" applyNumberFormat="1" applyFont="1" applyFill="1" applyBorder="1" applyAlignment="1">
      <alignment horizontal="center" vertical="center"/>
    </xf>
    <xf numFmtId="180" fontId="38" fillId="0" borderId="3" xfId="0" applyNumberFormat="1" applyFont="1" applyFill="1" applyBorder="1" applyAlignment="1">
      <alignment horizontal="center" vertical="center"/>
    </xf>
    <xf numFmtId="180" fontId="24" fillId="0" borderId="18" xfId="0" applyNumberFormat="1" applyFont="1" applyFill="1" applyBorder="1" applyAlignment="1">
      <alignment horizontal="center" vertical="center"/>
    </xf>
    <xf numFmtId="180" fontId="24" fillId="0" borderId="19" xfId="0" applyNumberFormat="1" applyFont="1" applyFill="1" applyBorder="1" applyAlignment="1">
      <alignment horizontal="center" vertical="center"/>
    </xf>
    <xf numFmtId="180" fontId="24" fillId="0" borderId="20" xfId="0" applyNumberFormat="1" applyFont="1" applyFill="1" applyBorder="1" applyAlignment="1">
      <alignment horizontal="center" vertical="center"/>
    </xf>
    <xf numFmtId="180" fontId="24" fillId="0" borderId="21" xfId="0" applyNumberFormat="1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0" fontId="40" fillId="0" borderId="49" xfId="21" applyFont="1" applyFill="1" applyBorder="1" applyAlignment="1" applyProtection="1">
      <alignment horizontal="center" vertical="center"/>
      <protection/>
    </xf>
    <xf numFmtId="0" fontId="22" fillId="0" borderId="51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180" fontId="23" fillId="0" borderId="51" xfId="0" applyNumberFormat="1" applyFont="1" applyFill="1" applyBorder="1" applyAlignment="1">
      <alignment horizontal="center" vertical="center"/>
    </xf>
    <xf numFmtId="180" fontId="23" fillId="0" borderId="50" xfId="0" applyNumberFormat="1" applyFont="1" applyFill="1" applyBorder="1" applyAlignment="1">
      <alignment horizontal="center" vertical="center"/>
    </xf>
    <xf numFmtId="180" fontId="23" fillId="0" borderId="54" xfId="0" applyNumberFormat="1" applyFont="1" applyFill="1" applyBorder="1" applyAlignment="1">
      <alignment horizontal="center" vertical="center"/>
    </xf>
    <xf numFmtId="180" fontId="23" fillId="0" borderId="55" xfId="0" applyNumberFormat="1" applyFont="1" applyFill="1" applyBorder="1" applyAlignment="1">
      <alignment horizontal="center" vertical="center"/>
    </xf>
    <xf numFmtId="180" fontId="23" fillId="0" borderId="17" xfId="0" applyNumberFormat="1" applyFont="1" applyFill="1" applyBorder="1" applyAlignment="1">
      <alignment horizontal="center" vertical="center"/>
    </xf>
    <xf numFmtId="180" fontId="23" fillId="0" borderId="19" xfId="0" applyNumberFormat="1" applyFont="1" applyFill="1" applyBorder="1" applyAlignment="1">
      <alignment horizontal="center" vertical="center"/>
    </xf>
    <xf numFmtId="0" fontId="41" fillId="0" borderId="49" xfId="0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1" fontId="41" fillId="0" borderId="49" xfId="0" applyNumberFormat="1" applyFont="1" applyFill="1" applyBorder="1" applyAlignment="1" applyProtection="1">
      <alignment horizontal="center" vertical="center"/>
      <protection/>
    </xf>
    <xf numFmtId="0" fontId="41" fillId="0" borderId="49" xfId="21" applyFont="1" applyFill="1" applyBorder="1" applyAlignment="1" applyProtection="1">
      <alignment horizontal="center" vertical="center"/>
      <protection/>
    </xf>
    <xf numFmtId="0" fontId="10" fillId="3" borderId="46" xfId="21" applyFont="1" applyFill="1" applyBorder="1" applyAlignment="1" applyProtection="1">
      <alignment horizontal="center" vertical="center"/>
      <protection/>
    </xf>
    <xf numFmtId="1" fontId="10" fillId="3" borderId="1" xfId="21" applyNumberFormat="1" applyFont="1" applyFill="1" applyBorder="1" applyAlignment="1" applyProtection="1">
      <alignment horizontal="center" vertical="center"/>
      <protection/>
    </xf>
    <xf numFmtId="0" fontId="10" fillId="3" borderId="1" xfId="0" applyFont="1" applyFill="1" applyBorder="1" applyAlignment="1">
      <alignment horizontal="center" vertical="center"/>
    </xf>
    <xf numFmtId="0" fontId="42" fillId="2" borderId="9" xfId="0" applyFont="1" applyFill="1" applyBorder="1" applyAlignment="1" applyProtection="1">
      <alignment horizontal="center" vertical="center"/>
      <protection/>
    </xf>
    <xf numFmtId="0" fontId="10" fillId="3" borderId="46" xfId="21" applyFont="1" applyFill="1" applyBorder="1" applyAlignment="1" quotePrefix="1">
      <alignment horizontal="center" vertical="center"/>
      <protection/>
    </xf>
    <xf numFmtId="0" fontId="10" fillId="2" borderId="1" xfId="0" applyFont="1" applyFill="1" applyBorder="1" applyAlignment="1">
      <alignment horizontal="center"/>
    </xf>
    <xf numFmtId="0" fontId="10" fillId="2" borderId="47" xfId="21" applyFont="1" applyFill="1" applyBorder="1" applyAlignment="1" applyProtection="1">
      <alignment horizontal="center" vertical="center"/>
      <protection/>
    </xf>
    <xf numFmtId="1" fontId="10" fillId="2" borderId="48" xfId="21" applyNumberFormat="1" applyFont="1" applyFill="1" applyBorder="1" applyAlignment="1" applyProtection="1">
      <alignment horizontal="center" vertical="center"/>
      <protection/>
    </xf>
    <xf numFmtId="0" fontId="10" fillId="2" borderId="48" xfId="0" applyFont="1" applyFill="1" applyBorder="1" applyAlignment="1">
      <alignment horizontal="center" vertical="center"/>
    </xf>
    <xf numFmtId="0" fontId="10" fillId="3" borderId="48" xfId="0" applyFont="1" applyFill="1" applyBorder="1" applyAlignment="1">
      <alignment horizontal="center" vertical="center"/>
    </xf>
    <xf numFmtId="0" fontId="10" fillId="3" borderId="48" xfId="21" applyFont="1" applyFill="1" applyBorder="1" applyAlignment="1">
      <alignment horizontal="center" vertical="center"/>
      <protection/>
    </xf>
    <xf numFmtId="0" fontId="42" fillId="2" borderId="10" xfId="0" applyFont="1" applyFill="1" applyBorder="1" applyAlignment="1" applyProtection="1">
      <alignment horizontal="center" vertical="center"/>
      <protection/>
    </xf>
    <xf numFmtId="0" fontId="10" fillId="3" borderId="1" xfId="21" applyFont="1" applyFill="1" applyBorder="1" applyAlignment="1" applyProtection="1">
      <alignment horizontal="center" vertical="center"/>
      <protection/>
    </xf>
    <xf numFmtId="0" fontId="10" fillId="3" borderId="1" xfId="21" applyFont="1" applyFill="1" applyBorder="1" applyAlignment="1">
      <alignment horizontal="center" vertical="center"/>
      <protection/>
    </xf>
    <xf numFmtId="0" fontId="10" fillId="2" borderId="46" xfId="21" applyFont="1" applyFill="1" applyBorder="1" applyAlignment="1" applyProtection="1">
      <alignment horizontal="center" vertical="center"/>
      <protection/>
    </xf>
    <xf numFmtId="0" fontId="10" fillId="3" borderId="48" xfId="2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14" fillId="2" borderId="10" xfId="0" applyFont="1" applyFill="1" applyBorder="1" applyAlignment="1" applyProtection="1">
      <alignment horizontal="center" vertical="center"/>
      <protection/>
    </xf>
    <xf numFmtId="0" fontId="10" fillId="3" borderId="1" xfId="21" applyFont="1" applyFill="1" applyBorder="1" applyAlignment="1" quotePrefix="1">
      <alignment horizontal="center" vertical="center"/>
      <protection/>
    </xf>
    <xf numFmtId="0" fontId="35" fillId="2" borderId="48" xfId="0" applyFont="1" applyFill="1" applyBorder="1" applyAlignment="1" applyProtection="1">
      <alignment horizontal="center" vertical="center"/>
      <protection/>
    </xf>
    <xf numFmtId="0" fontId="10" fillId="2" borderId="9" xfId="21" applyFont="1" applyFill="1" applyBorder="1" applyAlignment="1">
      <alignment horizontal="center" vertical="center"/>
      <protection/>
    </xf>
    <xf numFmtId="0" fontId="42" fillId="2" borderId="67" xfId="0" applyFont="1" applyFill="1" applyBorder="1" applyAlignment="1" applyProtection="1">
      <alignment horizontal="center" vertical="center"/>
      <protection/>
    </xf>
    <xf numFmtId="0" fontId="42" fillId="2" borderId="18" xfId="0" applyFont="1" applyFill="1" applyBorder="1" applyAlignment="1" applyProtection="1">
      <alignment horizontal="center" vertical="center"/>
      <protection/>
    </xf>
    <xf numFmtId="0" fontId="10" fillId="3" borderId="23" xfId="21" applyFont="1" applyFill="1" applyBorder="1" applyAlignment="1" applyProtection="1">
      <alignment horizontal="center" vertical="center"/>
      <protection/>
    </xf>
    <xf numFmtId="0" fontId="42" fillId="2" borderId="24" xfId="0" applyFont="1" applyFill="1" applyBorder="1" applyAlignment="1" applyProtection="1">
      <alignment horizontal="center" vertical="center"/>
      <protection/>
    </xf>
    <xf numFmtId="0" fontId="10" fillId="3" borderId="23" xfId="21" applyFont="1" applyFill="1" applyBorder="1" applyAlignment="1" quotePrefix="1">
      <alignment horizontal="center" vertical="center"/>
      <protection/>
    </xf>
    <xf numFmtId="0" fontId="10" fillId="2" borderId="30" xfId="21" applyFont="1" applyFill="1" applyBorder="1" applyAlignment="1" applyProtection="1">
      <alignment horizontal="center" vertical="center"/>
      <protection/>
    </xf>
    <xf numFmtId="1" fontId="10" fillId="2" borderId="28" xfId="21" applyNumberFormat="1" applyFont="1" applyFill="1" applyBorder="1" applyAlignment="1" applyProtection="1">
      <alignment horizontal="center" vertical="center"/>
      <protection/>
    </xf>
    <xf numFmtId="0" fontId="10" fillId="2" borderId="28" xfId="0" applyFont="1" applyFill="1" applyBorder="1" applyAlignment="1">
      <alignment horizontal="center" vertical="center"/>
    </xf>
    <xf numFmtId="0" fontId="10" fillId="3" borderId="28" xfId="21" applyFont="1" applyFill="1" applyBorder="1" applyAlignment="1" applyProtection="1">
      <alignment horizontal="center" vertical="center"/>
      <protection/>
    </xf>
    <xf numFmtId="0" fontId="10" fillId="3" borderId="28" xfId="21" applyFont="1" applyFill="1" applyBorder="1" applyAlignment="1">
      <alignment horizontal="center" vertical="center"/>
      <protection/>
    </xf>
    <xf numFmtId="0" fontId="42" fillId="2" borderId="29" xfId="0" applyFont="1" applyFill="1" applyBorder="1" applyAlignment="1" applyProtection="1">
      <alignment horizontal="center" vertical="center"/>
      <protection/>
    </xf>
    <xf numFmtId="0" fontId="10" fillId="2" borderId="48" xfId="0" applyFont="1" applyFill="1" applyBorder="1" applyAlignment="1" quotePrefix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10" fillId="0" borderId="1" xfId="21" applyFont="1" applyFill="1" applyBorder="1" applyAlignment="1" applyProtection="1">
      <alignment horizontal="center"/>
      <protection/>
    </xf>
    <xf numFmtId="1" fontId="10" fillId="0" borderId="1" xfId="21" applyNumberFormat="1" applyFont="1" applyFill="1" applyBorder="1" applyAlignment="1" applyProtection="1">
      <alignment horizontal="center"/>
      <protection/>
    </xf>
    <xf numFmtId="0" fontId="34" fillId="0" borderId="1" xfId="0" applyFont="1" applyFill="1" applyBorder="1" applyAlignment="1">
      <alignment/>
    </xf>
    <xf numFmtId="0" fontId="10" fillId="3" borderId="1" xfId="21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10" fillId="0" borderId="28" xfId="21" applyFont="1" applyFill="1" applyBorder="1" applyAlignment="1" applyProtection="1">
      <alignment horizontal="center"/>
      <protection/>
    </xf>
    <xf numFmtId="0" fontId="10" fillId="0" borderId="7" xfId="21" applyFont="1" applyFill="1" applyBorder="1" applyAlignment="1" applyProtection="1">
      <alignment horizontal="center" vertical="center"/>
      <protection/>
    </xf>
    <xf numFmtId="0" fontId="10" fillId="0" borderId="7" xfId="0" applyFont="1" applyFill="1" applyBorder="1" applyAlignment="1">
      <alignment horizontal="center" vertical="center"/>
    </xf>
    <xf numFmtId="0" fontId="10" fillId="0" borderId="0" xfId="21" applyFont="1" applyFill="1" applyBorder="1" applyAlignment="1" applyProtection="1">
      <alignment horizontal="center" vertical="center"/>
      <protection/>
    </xf>
    <xf numFmtId="1" fontId="10" fillId="2" borderId="7" xfId="21" applyNumberFormat="1" applyFont="1" applyFill="1" applyBorder="1" applyAlignment="1" applyProtection="1">
      <alignment horizontal="center" vertical="center"/>
      <protection/>
    </xf>
    <xf numFmtId="0" fontId="10" fillId="0" borderId="28" xfId="21" applyFont="1" applyFill="1" applyBorder="1" applyAlignment="1" applyProtection="1">
      <alignment horizontal="center" vertical="center"/>
      <protection/>
    </xf>
    <xf numFmtId="180" fontId="38" fillId="0" borderId="51" xfId="0" applyNumberFormat="1" applyFont="1" applyFill="1" applyBorder="1" applyAlignment="1">
      <alignment horizontal="center" vertical="center"/>
    </xf>
    <xf numFmtId="180" fontId="38" fillId="0" borderId="50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0" fontId="10" fillId="2" borderId="1" xfId="21" applyFont="1" applyFill="1" applyBorder="1" applyAlignment="1" applyProtection="1">
      <alignment horizontal="center"/>
      <protection/>
    </xf>
    <xf numFmtId="1" fontId="10" fillId="2" borderId="1" xfId="21" applyNumberFormat="1" applyFont="1" applyFill="1" applyBorder="1" applyAlignment="1" applyProtection="1">
      <alignment horizontal="center"/>
      <protection/>
    </xf>
    <xf numFmtId="0" fontId="10" fillId="2" borderId="1" xfId="21" applyFont="1" applyFill="1" applyBorder="1" applyAlignment="1">
      <alignment horizontal="center"/>
      <protection/>
    </xf>
    <xf numFmtId="0" fontId="10" fillId="2" borderId="1" xfId="21" applyFont="1" applyFill="1" applyBorder="1" applyAlignment="1" applyProtection="1" quotePrefix="1">
      <alignment horizontal="center"/>
      <protection/>
    </xf>
    <xf numFmtId="0" fontId="10" fillId="2" borderId="1" xfId="21" applyFont="1" applyFill="1" applyBorder="1" applyAlignment="1" applyProtection="1">
      <alignment horizontal="center" vertical="center" wrapText="1"/>
      <protection/>
    </xf>
    <xf numFmtId="1" fontId="10" fillId="2" borderId="1" xfId="21" applyNumberFormat="1" applyFont="1" applyFill="1" applyBorder="1" applyAlignment="1" applyProtection="1">
      <alignment horizontal="center" vertical="center" wrapText="1"/>
      <protection/>
    </xf>
    <xf numFmtId="0" fontId="10" fillId="2" borderId="1" xfId="21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180" fontId="10" fillId="0" borderId="1" xfId="0" applyNumberFormat="1" applyFont="1" applyBorder="1" applyAlignment="1">
      <alignment/>
    </xf>
    <xf numFmtId="0" fontId="34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mS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\&#12463;&#12521;&#12502;\&#35352;&#37682;\&#31532;49&#22238;&#12288;&#20840;&#26085;&#26412;&#23398;&#29983;&#12521;&#12452;&#12501;&#12523;&#36984;&#25163;&#27177;&#22823;&#20250;&#12288;&#35352;&#37682;\10mS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体順位表"/>
      <sheetName val="個人順位表"/>
      <sheetName val="10mS60_1"/>
      <sheetName val="10mS60_2"/>
      <sheetName val="10mS60_3"/>
      <sheetName val="10mS60_4"/>
      <sheetName val="10mS60_5"/>
      <sheetName val="10mS60_6"/>
    </sheetNames>
    <sheetDataSet>
      <sheetData sheetId="2">
        <row r="16">
          <cell r="C16" t="str">
            <v>向井田　真行</v>
          </cell>
          <cell r="D16" t="str">
            <v>大阪大学</v>
          </cell>
          <cell r="E16">
            <v>93</v>
          </cell>
          <cell r="F16">
            <v>90</v>
          </cell>
          <cell r="G16">
            <v>95</v>
          </cell>
          <cell r="H16">
            <v>91</v>
          </cell>
          <cell r="I16">
            <v>91</v>
          </cell>
          <cell r="J16">
            <v>92</v>
          </cell>
        </row>
        <row r="17">
          <cell r="C17" t="str">
            <v>今岡　敬浩</v>
          </cell>
          <cell r="D17" t="str">
            <v>千葉工業大学</v>
          </cell>
          <cell r="E17">
            <v>94</v>
          </cell>
          <cell r="F17">
            <v>98</v>
          </cell>
          <cell r="G17">
            <v>95</v>
          </cell>
          <cell r="H17">
            <v>93</v>
          </cell>
          <cell r="I17">
            <v>95</v>
          </cell>
          <cell r="J17">
            <v>94</v>
          </cell>
        </row>
        <row r="18">
          <cell r="C18" t="str">
            <v>竹島　載佳</v>
          </cell>
          <cell r="D18" t="str">
            <v>徳島大学</v>
          </cell>
          <cell r="E18">
            <v>96</v>
          </cell>
          <cell r="F18">
            <v>92</v>
          </cell>
          <cell r="G18">
            <v>94</v>
          </cell>
          <cell r="H18">
            <v>97</v>
          </cell>
          <cell r="I18">
            <v>94</v>
          </cell>
          <cell r="J18">
            <v>96</v>
          </cell>
        </row>
        <row r="19">
          <cell r="C19" t="str">
            <v>山本　誠治</v>
          </cell>
          <cell r="D19" t="str">
            <v>甲南大学</v>
          </cell>
          <cell r="E19">
            <v>94</v>
          </cell>
          <cell r="F19">
            <v>93</v>
          </cell>
          <cell r="G19">
            <v>86</v>
          </cell>
          <cell r="H19">
            <v>92</v>
          </cell>
          <cell r="I19">
            <v>91</v>
          </cell>
          <cell r="J19">
            <v>90</v>
          </cell>
        </row>
        <row r="20">
          <cell r="C20" t="str">
            <v>浅井　桂</v>
          </cell>
          <cell r="D20" t="str">
            <v>愛知学院大学</v>
          </cell>
          <cell r="E20">
            <v>92</v>
          </cell>
          <cell r="F20">
            <v>96</v>
          </cell>
          <cell r="G20">
            <v>89</v>
          </cell>
          <cell r="H20">
            <v>95</v>
          </cell>
          <cell r="I20">
            <v>94</v>
          </cell>
          <cell r="J20">
            <v>96</v>
          </cell>
        </row>
        <row r="21">
          <cell r="C21" t="str">
            <v>上村　一将</v>
          </cell>
          <cell r="D21" t="str">
            <v>東北学院大学</v>
          </cell>
          <cell r="E21">
            <v>92</v>
          </cell>
          <cell r="F21">
            <v>94</v>
          </cell>
          <cell r="G21">
            <v>91</v>
          </cell>
          <cell r="H21">
            <v>94</v>
          </cell>
          <cell r="I21">
            <v>92</v>
          </cell>
          <cell r="J21">
            <v>94</v>
          </cell>
        </row>
        <row r="22">
          <cell r="C22" t="str">
            <v>古谷　祐介</v>
          </cell>
          <cell r="D22" t="str">
            <v>京都大学</v>
          </cell>
          <cell r="E22">
            <v>92</v>
          </cell>
          <cell r="F22">
            <v>95</v>
          </cell>
          <cell r="G22">
            <v>94</v>
          </cell>
          <cell r="H22">
            <v>95</v>
          </cell>
          <cell r="I22">
            <v>94</v>
          </cell>
          <cell r="J22">
            <v>94</v>
          </cell>
        </row>
        <row r="23">
          <cell r="C23" t="str">
            <v>荒木　修平</v>
          </cell>
          <cell r="D23" t="str">
            <v>防衛大学校</v>
          </cell>
          <cell r="E23">
            <v>89</v>
          </cell>
          <cell r="F23">
            <v>90</v>
          </cell>
          <cell r="G23">
            <v>89</v>
          </cell>
          <cell r="H23">
            <v>90</v>
          </cell>
          <cell r="I23">
            <v>87</v>
          </cell>
          <cell r="J23">
            <v>89</v>
          </cell>
        </row>
        <row r="25">
          <cell r="C25" t="str">
            <v>濱田　和也</v>
          </cell>
          <cell r="D25" t="str">
            <v>早稲田大学</v>
          </cell>
          <cell r="E25">
            <v>92</v>
          </cell>
          <cell r="F25">
            <v>95</v>
          </cell>
          <cell r="G25">
            <v>94</v>
          </cell>
          <cell r="H25">
            <v>95</v>
          </cell>
          <cell r="I25">
            <v>93</v>
          </cell>
          <cell r="J25">
            <v>93</v>
          </cell>
        </row>
        <row r="26">
          <cell r="C26" t="str">
            <v>渡邊　絵美子</v>
          </cell>
          <cell r="D26" t="str">
            <v>法政大学</v>
          </cell>
          <cell r="E26">
            <v>96</v>
          </cell>
          <cell r="F26">
            <v>99</v>
          </cell>
          <cell r="G26">
            <v>96</v>
          </cell>
          <cell r="H26">
            <v>95</v>
          </cell>
          <cell r="I26">
            <v>94</v>
          </cell>
          <cell r="J26">
            <v>93</v>
          </cell>
        </row>
        <row r="27">
          <cell r="C27" t="str">
            <v>大和田　典子</v>
          </cell>
          <cell r="D27" t="str">
            <v>明治大学</v>
          </cell>
          <cell r="E27">
            <v>97</v>
          </cell>
          <cell r="F27">
            <v>99</v>
          </cell>
          <cell r="G27">
            <v>98</v>
          </cell>
          <cell r="H27">
            <v>96</v>
          </cell>
          <cell r="I27">
            <v>98</v>
          </cell>
          <cell r="J27">
            <v>99</v>
          </cell>
        </row>
        <row r="28">
          <cell r="C28" t="str">
            <v>中川　廣文</v>
          </cell>
          <cell r="D28" t="str">
            <v>中央大学</v>
          </cell>
          <cell r="E28">
            <v>96</v>
          </cell>
          <cell r="F28">
            <v>96</v>
          </cell>
          <cell r="G28">
            <v>96</v>
          </cell>
          <cell r="H28">
            <v>95</v>
          </cell>
          <cell r="I28">
            <v>93</v>
          </cell>
          <cell r="J28">
            <v>93</v>
          </cell>
        </row>
        <row r="29">
          <cell r="C29" t="str">
            <v>松本　崇志</v>
          </cell>
          <cell r="D29" t="str">
            <v>日本大学</v>
          </cell>
          <cell r="E29">
            <v>99</v>
          </cell>
          <cell r="F29">
            <v>97</v>
          </cell>
          <cell r="G29">
            <v>94</v>
          </cell>
          <cell r="H29">
            <v>97</v>
          </cell>
          <cell r="I29">
            <v>98</v>
          </cell>
          <cell r="J29">
            <v>97</v>
          </cell>
        </row>
        <row r="30">
          <cell r="C30" t="str">
            <v>箭内　宏文</v>
          </cell>
          <cell r="D30" t="str">
            <v>立命館大学</v>
          </cell>
          <cell r="E30">
            <v>94</v>
          </cell>
          <cell r="F30">
            <v>96</v>
          </cell>
          <cell r="G30">
            <v>94</v>
          </cell>
          <cell r="H30">
            <v>95</v>
          </cell>
          <cell r="I30">
            <v>94</v>
          </cell>
          <cell r="J30">
            <v>89</v>
          </cell>
        </row>
        <row r="31">
          <cell r="C31" t="str">
            <v>林　巧</v>
          </cell>
          <cell r="D31" t="str">
            <v>東洋大学</v>
          </cell>
          <cell r="E31">
            <v>96</v>
          </cell>
          <cell r="F31">
            <v>97</v>
          </cell>
          <cell r="G31">
            <v>92</v>
          </cell>
          <cell r="H31">
            <v>95</v>
          </cell>
          <cell r="I31">
            <v>95</v>
          </cell>
          <cell r="J31">
            <v>95</v>
          </cell>
        </row>
        <row r="32">
          <cell r="C32" t="str">
            <v>平澤　卓也</v>
          </cell>
          <cell r="D32" t="str">
            <v>慶應義塾大学</v>
          </cell>
          <cell r="E32">
            <v>95</v>
          </cell>
          <cell r="F32">
            <v>96</v>
          </cell>
          <cell r="G32">
            <v>95</v>
          </cell>
          <cell r="H32">
            <v>98</v>
          </cell>
          <cell r="I32">
            <v>99</v>
          </cell>
          <cell r="J32">
            <v>100</v>
          </cell>
        </row>
        <row r="33">
          <cell r="C33" t="str">
            <v>松ヶ野　修功</v>
          </cell>
          <cell r="D33" t="str">
            <v>名古屋大学</v>
          </cell>
          <cell r="E33">
            <v>96</v>
          </cell>
          <cell r="F33">
            <v>95</v>
          </cell>
          <cell r="G33">
            <v>94</v>
          </cell>
          <cell r="H33">
            <v>96</v>
          </cell>
          <cell r="I33">
            <v>93</v>
          </cell>
          <cell r="J33">
            <v>93</v>
          </cell>
        </row>
        <row r="35">
          <cell r="C35" t="str">
            <v>齋賀　千晶</v>
          </cell>
          <cell r="D35" t="str">
            <v>学習院大学</v>
          </cell>
          <cell r="E35">
            <v>91</v>
          </cell>
          <cell r="F35">
            <v>93</v>
          </cell>
          <cell r="G35">
            <v>93</v>
          </cell>
          <cell r="H35">
            <v>89</v>
          </cell>
          <cell r="I35">
            <v>90</v>
          </cell>
          <cell r="J35">
            <v>94</v>
          </cell>
        </row>
        <row r="36">
          <cell r="C36" t="str">
            <v>片平　武史</v>
          </cell>
          <cell r="D36" t="str">
            <v>千葉大学</v>
          </cell>
          <cell r="E36">
            <v>92</v>
          </cell>
          <cell r="F36">
            <v>94</v>
          </cell>
          <cell r="G36">
            <v>91</v>
          </cell>
          <cell r="H36">
            <v>85</v>
          </cell>
          <cell r="I36">
            <v>88</v>
          </cell>
          <cell r="J36">
            <v>89</v>
          </cell>
        </row>
        <row r="37">
          <cell r="C37" t="str">
            <v>岩本　悠介</v>
          </cell>
          <cell r="D37" t="str">
            <v>崇城大学</v>
          </cell>
          <cell r="E37">
            <v>96</v>
          </cell>
          <cell r="F37">
            <v>92</v>
          </cell>
          <cell r="G37">
            <v>96</v>
          </cell>
          <cell r="H37">
            <v>95</v>
          </cell>
          <cell r="I37">
            <v>93</v>
          </cell>
          <cell r="J37">
            <v>94</v>
          </cell>
        </row>
        <row r="38">
          <cell r="C38" t="str">
            <v>松本　崇宏</v>
          </cell>
          <cell r="D38" t="str">
            <v>京都産業大学</v>
          </cell>
          <cell r="E38">
            <v>91</v>
          </cell>
          <cell r="F38">
            <v>91</v>
          </cell>
          <cell r="G38">
            <v>91</v>
          </cell>
          <cell r="H38">
            <v>88</v>
          </cell>
          <cell r="I38">
            <v>89</v>
          </cell>
          <cell r="J38">
            <v>89</v>
          </cell>
        </row>
        <row r="39">
          <cell r="C39" t="str">
            <v>原　飛鳥</v>
          </cell>
          <cell r="D39" t="str">
            <v>國學院大学</v>
          </cell>
          <cell r="E39">
            <v>86</v>
          </cell>
          <cell r="F39">
            <v>88</v>
          </cell>
          <cell r="G39">
            <v>85</v>
          </cell>
          <cell r="H39">
            <v>91</v>
          </cell>
          <cell r="I39">
            <v>88</v>
          </cell>
          <cell r="J39">
            <v>84</v>
          </cell>
        </row>
        <row r="40">
          <cell r="C40" t="str">
            <v>加藤　信洋</v>
          </cell>
          <cell r="D40" t="str">
            <v>北海道大学</v>
          </cell>
          <cell r="E40">
            <v>90</v>
          </cell>
          <cell r="F40">
            <v>92</v>
          </cell>
          <cell r="G40">
            <v>95</v>
          </cell>
          <cell r="H40">
            <v>94</v>
          </cell>
          <cell r="I40">
            <v>92</v>
          </cell>
          <cell r="J40">
            <v>94</v>
          </cell>
        </row>
        <row r="41">
          <cell r="C41" t="str">
            <v>杉浦　宏治</v>
          </cell>
          <cell r="D41" t="str">
            <v>愛知大学</v>
          </cell>
          <cell r="E41">
            <v>84</v>
          </cell>
          <cell r="F41">
            <v>86</v>
          </cell>
          <cell r="G41">
            <v>91</v>
          </cell>
          <cell r="H41">
            <v>92</v>
          </cell>
          <cell r="I41">
            <v>90</v>
          </cell>
          <cell r="J41">
            <v>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団体順位表"/>
      <sheetName val="個人順位表"/>
      <sheetName val="10mS60_1"/>
      <sheetName val="10mS60_2"/>
      <sheetName val="10mS60_3"/>
      <sheetName val="10mS60_4"/>
      <sheetName val="10mS60_5"/>
      <sheetName val="10mS60_6"/>
      <sheetName val="10ms60final"/>
    </sheetNames>
    <sheetDataSet>
      <sheetData sheetId="2">
        <row r="16">
          <cell r="C16" t="str">
            <v>向井田　真行</v>
          </cell>
          <cell r="D16" t="str">
            <v>大阪大学</v>
          </cell>
          <cell r="E16">
            <v>93</v>
          </cell>
          <cell r="F16">
            <v>90</v>
          </cell>
          <cell r="G16">
            <v>95</v>
          </cell>
          <cell r="H16">
            <v>91</v>
          </cell>
          <cell r="I16">
            <v>91</v>
          </cell>
          <cell r="J16">
            <v>92</v>
          </cell>
        </row>
        <row r="17">
          <cell r="C17" t="str">
            <v>今岡　敬浩</v>
          </cell>
          <cell r="D17" t="str">
            <v>千葉工業大学</v>
          </cell>
          <cell r="E17">
            <v>94</v>
          </cell>
          <cell r="F17">
            <v>98</v>
          </cell>
          <cell r="G17">
            <v>95</v>
          </cell>
          <cell r="H17">
            <v>93</v>
          </cell>
          <cell r="I17">
            <v>95</v>
          </cell>
          <cell r="J17">
            <v>94</v>
          </cell>
        </row>
        <row r="18">
          <cell r="C18" t="str">
            <v>竹島　載佳</v>
          </cell>
          <cell r="D18" t="str">
            <v>徳島大学</v>
          </cell>
          <cell r="E18">
            <v>96</v>
          </cell>
          <cell r="F18">
            <v>92</v>
          </cell>
          <cell r="G18">
            <v>94</v>
          </cell>
          <cell r="H18">
            <v>97</v>
          </cell>
          <cell r="I18">
            <v>94</v>
          </cell>
          <cell r="J18">
            <v>96</v>
          </cell>
        </row>
        <row r="19">
          <cell r="C19" t="str">
            <v>山本　誠治</v>
          </cell>
          <cell r="D19" t="str">
            <v>甲南大学</v>
          </cell>
          <cell r="E19">
            <v>94</v>
          </cell>
          <cell r="F19">
            <v>93</v>
          </cell>
          <cell r="G19">
            <v>86</v>
          </cell>
          <cell r="H19">
            <v>92</v>
          </cell>
          <cell r="I19">
            <v>91</v>
          </cell>
          <cell r="J19">
            <v>90</v>
          </cell>
        </row>
        <row r="20">
          <cell r="C20" t="str">
            <v>浅井　桂</v>
          </cell>
          <cell r="D20" t="str">
            <v>愛知学院大学</v>
          </cell>
          <cell r="E20">
            <v>92</v>
          </cell>
          <cell r="F20">
            <v>96</v>
          </cell>
          <cell r="G20">
            <v>89</v>
          </cell>
          <cell r="H20">
            <v>95</v>
          </cell>
          <cell r="I20">
            <v>94</v>
          </cell>
          <cell r="J20">
            <v>96</v>
          </cell>
        </row>
        <row r="21">
          <cell r="C21" t="str">
            <v>上村　一将</v>
          </cell>
          <cell r="D21" t="str">
            <v>東北学院大学</v>
          </cell>
          <cell r="E21">
            <v>92</v>
          </cell>
          <cell r="F21">
            <v>94</v>
          </cell>
          <cell r="G21">
            <v>91</v>
          </cell>
          <cell r="H21">
            <v>94</v>
          </cell>
          <cell r="I21">
            <v>92</v>
          </cell>
          <cell r="J21">
            <v>94</v>
          </cell>
        </row>
        <row r="22">
          <cell r="C22" t="str">
            <v>古谷　祐介</v>
          </cell>
          <cell r="D22" t="str">
            <v>京都大学</v>
          </cell>
          <cell r="E22">
            <v>92</v>
          </cell>
          <cell r="F22">
            <v>95</v>
          </cell>
          <cell r="G22">
            <v>94</v>
          </cell>
          <cell r="H22">
            <v>95</v>
          </cell>
          <cell r="I22">
            <v>94</v>
          </cell>
          <cell r="J22">
            <v>94</v>
          </cell>
        </row>
        <row r="23">
          <cell r="C23" t="str">
            <v>荒木　修平</v>
          </cell>
          <cell r="D23" t="str">
            <v>防衛大学校</v>
          </cell>
          <cell r="E23">
            <v>89</v>
          </cell>
          <cell r="F23">
            <v>90</v>
          </cell>
          <cell r="G23">
            <v>89</v>
          </cell>
          <cell r="H23">
            <v>90</v>
          </cell>
          <cell r="I23">
            <v>87</v>
          </cell>
          <cell r="J23">
            <v>89</v>
          </cell>
        </row>
        <row r="25">
          <cell r="C25" t="str">
            <v>濱田　和也</v>
          </cell>
          <cell r="D25" t="str">
            <v>早稲田大学</v>
          </cell>
          <cell r="E25">
            <v>92</v>
          </cell>
          <cell r="F25">
            <v>95</v>
          </cell>
          <cell r="G25">
            <v>94</v>
          </cell>
          <cell r="H25">
            <v>95</v>
          </cell>
          <cell r="I25">
            <v>93</v>
          </cell>
          <cell r="J25">
            <v>93</v>
          </cell>
        </row>
        <row r="26">
          <cell r="C26" t="str">
            <v>渡邊　絵美子</v>
          </cell>
          <cell r="D26" t="str">
            <v>法政大学</v>
          </cell>
          <cell r="E26">
            <v>96</v>
          </cell>
          <cell r="F26">
            <v>99</v>
          </cell>
          <cell r="G26">
            <v>96</v>
          </cell>
          <cell r="H26">
            <v>95</v>
          </cell>
          <cell r="I26">
            <v>94</v>
          </cell>
          <cell r="J26">
            <v>93</v>
          </cell>
        </row>
        <row r="27">
          <cell r="C27" t="str">
            <v>大和田　典子</v>
          </cell>
          <cell r="D27" t="str">
            <v>明治大学</v>
          </cell>
          <cell r="E27">
            <v>97</v>
          </cell>
          <cell r="F27">
            <v>99</v>
          </cell>
          <cell r="G27">
            <v>98</v>
          </cell>
          <cell r="H27">
            <v>96</v>
          </cell>
          <cell r="I27">
            <v>98</v>
          </cell>
          <cell r="J27">
            <v>99</v>
          </cell>
        </row>
        <row r="28">
          <cell r="C28" t="str">
            <v>中川　廣文</v>
          </cell>
          <cell r="D28" t="str">
            <v>中央大学</v>
          </cell>
          <cell r="E28">
            <v>96</v>
          </cell>
          <cell r="F28">
            <v>96</v>
          </cell>
          <cell r="G28">
            <v>96</v>
          </cell>
          <cell r="H28">
            <v>95</v>
          </cell>
          <cell r="I28">
            <v>93</v>
          </cell>
          <cell r="J28">
            <v>93</v>
          </cell>
        </row>
        <row r="29">
          <cell r="C29" t="str">
            <v>松本　崇志</v>
          </cell>
          <cell r="D29" t="str">
            <v>日本大学</v>
          </cell>
          <cell r="E29">
            <v>99</v>
          </cell>
          <cell r="F29">
            <v>97</v>
          </cell>
          <cell r="G29">
            <v>94</v>
          </cell>
          <cell r="H29">
            <v>97</v>
          </cell>
          <cell r="I29">
            <v>98</v>
          </cell>
          <cell r="J29">
            <v>97</v>
          </cell>
        </row>
        <row r="30">
          <cell r="C30" t="str">
            <v>箭内　宏文</v>
          </cell>
          <cell r="D30" t="str">
            <v>立命館大学</v>
          </cell>
          <cell r="E30">
            <v>94</v>
          </cell>
          <cell r="F30">
            <v>96</v>
          </cell>
          <cell r="G30">
            <v>94</v>
          </cell>
          <cell r="H30">
            <v>95</v>
          </cell>
          <cell r="I30">
            <v>94</v>
          </cell>
          <cell r="J30">
            <v>89</v>
          </cell>
        </row>
        <row r="31">
          <cell r="C31" t="str">
            <v>林　巧</v>
          </cell>
          <cell r="D31" t="str">
            <v>東洋大学</v>
          </cell>
          <cell r="E31">
            <v>96</v>
          </cell>
          <cell r="F31">
            <v>97</v>
          </cell>
          <cell r="G31">
            <v>92</v>
          </cell>
          <cell r="H31">
            <v>95</v>
          </cell>
          <cell r="I31">
            <v>95</v>
          </cell>
          <cell r="J31">
            <v>95</v>
          </cell>
        </row>
        <row r="32">
          <cell r="C32" t="str">
            <v>平澤　卓也</v>
          </cell>
          <cell r="D32" t="str">
            <v>慶應義塾大学</v>
          </cell>
          <cell r="E32">
            <v>95</v>
          </cell>
          <cell r="F32">
            <v>96</v>
          </cell>
          <cell r="G32">
            <v>95</v>
          </cell>
          <cell r="H32">
            <v>98</v>
          </cell>
          <cell r="I32">
            <v>99</v>
          </cell>
          <cell r="J32">
            <v>100</v>
          </cell>
        </row>
        <row r="33">
          <cell r="C33" t="str">
            <v>松ヶ野　修功</v>
          </cell>
          <cell r="D33" t="str">
            <v>名古屋大学</v>
          </cell>
          <cell r="E33">
            <v>96</v>
          </cell>
          <cell r="F33">
            <v>95</v>
          </cell>
          <cell r="G33">
            <v>94</v>
          </cell>
          <cell r="H33">
            <v>96</v>
          </cell>
          <cell r="I33">
            <v>93</v>
          </cell>
          <cell r="J33">
            <v>93</v>
          </cell>
        </row>
        <row r="35">
          <cell r="C35" t="str">
            <v>齋賀　千晶</v>
          </cell>
          <cell r="D35" t="str">
            <v>学習院大学</v>
          </cell>
          <cell r="E35">
            <v>91</v>
          </cell>
          <cell r="F35">
            <v>93</v>
          </cell>
          <cell r="G35">
            <v>93</v>
          </cell>
          <cell r="H35">
            <v>89</v>
          </cell>
          <cell r="I35">
            <v>90</v>
          </cell>
          <cell r="J35">
            <v>94</v>
          </cell>
        </row>
        <row r="36">
          <cell r="C36" t="str">
            <v>片平　武史</v>
          </cell>
          <cell r="D36" t="str">
            <v>千葉大学</v>
          </cell>
          <cell r="E36">
            <v>92</v>
          </cell>
          <cell r="F36">
            <v>94</v>
          </cell>
          <cell r="G36">
            <v>91</v>
          </cell>
          <cell r="H36">
            <v>85</v>
          </cell>
          <cell r="I36">
            <v>88</v>
          </cell>
          <cell r="J36">
            <v>89</v>
          </cell>
        </row>
        <row r="37">
          <cell r="C37" t="str">
            <v>岩本　悠介</v>
          </cell>
          <cell r="D37" t="str">
            <v>崇城大学</v>
          </cell>
          <cell r="E37">
            <v>96</v>
          </cell>
          <cell r="F37">
            <v>92</v>
          </cell>
          <cell r="G37">
            <v>96</v>
          </cell>
          <cell r="H37">
            <v>95</v>
          </cell>
          <cell r="I37">
            <v>93</v>
          </cell>
          <cell r="J37">
            <v>94</v>
          </cell>
        </row>
        <row r="38">
          <cell r="C38" t="str">
            <v>松本　崇宏</v>
          </cell>
          <cell r="D38" t="str">
            <v>京都産業大学</v>
          </cell>
          <cell r="E38">
            <v>91</v>
          </cell>
          <cell r="F38">
            <v>91</v>
          </cell>
          <cell r="G38">
            <v>91</v>
          </cell>
          <cell r="H38">
            <v>88</v>
          </cell>
          <cell r="I38">
            <v>89</v>
          </cell>
          <cell r="J38">
            <v>89</v>
          </cell>
        </row>
        <row r="39">
          <cell r="C39" t="str">
            <v>原　飛鳥</v>
          </cell>
          <cell r="D39" t="str">
            <v>國學院大学</v>
          </cell>
          <cell r="E39">
            <v>86</v>
          </cell>
          <cell r="F39">
            <v>88</v>
          </cell>
          <cell r="G39">
            <v>85</v>
          </cell>
          <cell r="H39">
            <v>91</v>
          </cell>
          <cell r="I39">
            <v>88</v>
          </cell>
          <cell r="J39">
            <v>84</v>
          </cell>
        </row>
        <row r="40">
          <cell r="C40" t="str">
            <v>加藤　信洋</v>
          </cell>
          <cell r="D40" t="str">
            <v>北海道大学</v>
          </cell>
          <cell r="E40">
            <v>90</v>
          </cell>
          <cell r="F40">
            <v>92</v>
          </cell>
          <cell r="G40">
            <v>95</v>
          </cell>
          <cell r="H40">
            <v>94</v>
          </cell>
          <cell r="I40">
            <v>92</v>
          </cell>
          <cell r="J40">
            <v>94</v>
          </cell>
        </row>
        <row r="41">
          <cell r="C41" t="str">
            <v>杉浦　宏治</v>
          </cell>
          <cell r="D41" t="str">
            <v>愛知大学</v>
          </cell>
          <cell r="E41">
            <v>84</v>
          </cell>
          <cell r="F41">
            <v>86</v>
          </cell>
          <cell r="G41">
            <v>91</v>
          </cell>
          <cell r="H41">
            <v>92</v>
          </cell>
          <cell r="I41">
            <v>90</v>
          </cell>
          <cell r="J41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06"/>
  <sheetViews>
    <sheetView showZeros="0" workbookViewId="0" topLeftCell="A78">
      <selection activeCell="G103" sqref="G103"/>
    </sheetView>
  </sheetViews>
  <sheetFormatPr defaultColWidth="9.00390625" defaultRowHeight="15" customHeight="1"/>
  <cols>
    <col min="1" max="1" width="6.50390625" style="9" customWidth="1"/>
    <col min="2" max="2" width="16.00390625" style="2" customWidth="1"/>
    <col min="3" max="3" width="14.25390625" style="2" customWidth="1"/>
    <col min="4" max="7" width="5.00390625" style="2" customWidth="1"/>
    <col min="8" max="8" width="5.875" style="2" customWidth="1"/>
    <col min="9" max="9" width="9.125" style="2" customWidth="1"/>
    <col min="10" max="10" width="7.75390625" style="2" customWidth="1"/>
    <col min="11" max="11" width="8.75390625" style="2" customWidth="1"/>
    <col min="12" max="16384" width="9.00390625" style="2" customWidth="1"/>
  </cols>
  <sheetData>
    <row r="1" spans="1:12" ht="16.5" customHeight="1">
      <c r="A1" s="180" t="s">
        <v>423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"/>
    </row>
    <row r="2" spans="1:12" ht="16.5" customHeight="1">
      <c r="A2" s="181" t="s">
        <v>381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"/>
    </row>
    <row r="3" spans="1:12" ht="16.5" customHeight="1">
      <c r="A3" s="182" t="s">
        <v>496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9"/>
    </row>
    <row r="4" spans="1:12" ht="16.5" customHeight="1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9"/>
    </row>
    <row r="5" spans="1:11" ht="14.25" customHeight="1">
      <c r="A5" s="3" t="s">
        <v>243</v>
      </c>
      <c r="B5" s="3" t="s">
        <v>221</v>
      </c>
      <c r="C5" s="3" t="s">
        <v>222</v>
      </c>
      <c r="D5" s="3" t="s">
        <v>225</v>
      </c>
      <c r="E5" s="3" t="s">
        <v>226</v>
      </c>
      <c r="F5" s="3" t="s">
        <v>227</v>
      </c>
      <c r="G5" s="3" t="s">
        <v>228</v>
      </c>
      <c r="H5" s="3" t="s">
        <v>223</v>
      </c>
      <c r="I5" s="3" t="s">
        <v>520</v>
      </c>
      <c r="J5" s="3" t="s">
        <v>521</v>
      </c>
      <c r="K5" s="3" t="s">
        <v>224</v>
      </c>
    </row>
    <row r="6" spans="1:11" ht="15" customHeight="1">
      <c r="A6" s="256" t="s">
        <v>390</v>
      </c>
      <c r="B6" s="257" t="s">
        <v>296</v>
      </c>
      <c r="C6" s="257" t="s">
        <v>277</v>
      </c>
      <c r="D6" s="258">
        <v>96</v>
      </c>
      <c r="E6" s="258">
        <v>99</v>
      </c>
      <c r="F6" s="258">
        <v>97</v>
      </c>
      <c r="G6" s="258">
        <v>99</v>
      </c>
      <c r="H6" s="259">
        <f aca="true" t="shared" si="0" ref="H6:H13">SUM(D6:G6)</f>
        <v>391</v>
      </c>
      <c r="I6" s="260">
        <v>103.4</v>
      </c>
      <c r="J6" s="261">
        <v>494.4</v>
      </c>
      <c r="K6" s="262"/>
    </row>
    <row r="7" spans="1:11" ht="15" customHeight="1">
      <c r="A7" s="256" t="s">
        <v>391</v>
      </c>
      <c r="B7" s="257" t="s">
        <v>239</v>
      </c>
      <c r="C7" s="257" t="s">
        <v>238</v>
      </c>
      <c r="D7" s="257">
        <v>98</v>
      </c>
      <c r="E7" s="257">
        <v>99</v>
      </c>
      <c r="F7" s="257">
        <v>99</v>
      </c>
      <c r="G7" s="257">
        <v>95</v>
      </c>
      <c r="H7" s="259">
        <f t="shared" si="0"/>
        <v>391</v>
      </c>
      <c r="I7" s="260">
        <v>102</v>
      </c>
      <c r="J7" s="263">
        <v>493</v>
      </c>
      <c r="K7" s="264"/>
    </row>
    <row r="8" spans="1:11" ht="15" customHeight="1">
      <c r="A8" s="256" t="s">
        <v>392</v>
      </c>
      <c r="B8" s="257" t="s">
        <v>267</v>
      </c>
      <c r="C8" s="258" t="s">
        <v>238</v>
      </c>
      <c r="D8" s="257">
        <v>98</v>
      </c>
      <c r="E8" s="257">
        <v>98</v>
      </c>
      <c r="F8" s="257">
        <v>97</v>
      </c>
      <c r="G8" s="257">
        <v>99</v>
      </c>
      <c r="H8" s="259">
        <f t="shared" si="0"/>
        <v>392</v>
      </c>
      <c r="I8" s="260">
        <v>100</v>
      </c>
      <c r="J8" s="263">
        <v>492</v>
      </c>
      <c r="K8" s="265"/>
    </row>
    <row r="9" spans="1:11" ht="15" customHeight="1">
      <c r="A9" s="256" t="s">
        <v>393</v>
      </c>
      <c r="B9" s="257" t="s">
        <v>258</v>
      </c>
      <c r="C9" s="258" t="s">
        <v>235</v>
      </c>
      <c r="D9" s="257">
        <v>98</v>
      </c>
      <c r="E9" s="264">
        <v>96</v>
      </c>
      <c r="F9" s="258">
        <v>98</v>
      </c>
      <c r="G9" s="258">
        <v>98</v>
      </c>
      <c r="H9" s="259">
        <f t="shared" si="0"/>
        <v>390</v>
      </c>
      <c r="I9" s="260">
        <v>101.6</v>
      </c>
      <c r="J9" s="266">
        <v>491.6</v>
      </c>
      <c r="K9" s="267"/>
    </row>
    <row r="10" spans="1:11" ht="15" customHeight="1">
      <c r="A10" s="256" t="s">
        <v>394</v>
      </c>
      <c r="B10" s="257" t="s">
        <v>247</v>
      </c>
      <c r="C10" s="257" t="s">
        <v>231</v>
      </c>
      <c r="D10" s="258">
        <v>95</v>
      </c>
      <c r="E10" s="258">
        <v>97</v>
      </c>
      <c r="F10" s="258">
        <v>99</v>
      </c>
      <c r="G10" s="258">
        <v>98</v>
      </c>
      <c r="H10" s="259">
        <f t="shared" si="0"/>
        <v>389</v>
      </c>
      <c r="I10" s="260">
        <v>102.3</v>
      </c>
      <c r="J10" s="263">
        <v>491.3</v>
      </c>
      <c r="K10" s="268"/>
    </row>
    <row r="11" spans="1:11" ht="15" customHeight="1">
      <c r="A11" s="256" t="s">
        <v>395</v>
      </c>
      <c r="B11" s="257" t="s">
        <v>518</v>
      </c>
      <c r="C11" s="257" t="s">
        <v>370</v>
      </c>
      <c r="D11" s="257">
        <v>94</v>
      </c>
      <c r="E11" s="257">
        <v>99</v>
      </c>
      <c r="F11" s="269">
        <v>98</v>
      </c>
      <c r="G11" s="269">
        <v>99</v>
      </c>
      <c r="H11" s="270">
        <f t="shared" si="0"/>
        <v>390</v>
      </c>
      <c r="I11" s="260">
        <v>98.6</v>
      </c>
      <c r="J11" s="261">
        <v>488.6</v>
      </c>
      <c r="K11" s="268"/>
    </row>
    <row r="12" spans="1:11" ht="15" customHeight="1">
      <c r="A12" s="256" t="s">
        <v>396</v>
      </c>
      <c r="B12" s="257" t="s">
        <v>262</v>
      </c>
      <c r="C12" s="257" t="s">
        <v>236</v>
      </c>
      <c r="D12" s="257">
        <v>96</v>
      </c>
      <c r="E12" s="257">
        <v>99</v>
      </c>
      <c r="F12" s="257">
        <v>94</v>
      </c>
      <c r="G12" s="257">
        <v>98</v>
      </c>
      <c r="H12" s="259">
        <f t="shared" si="0"/>
        <v>387</v>
      </c>
      <c r="I12" s="260">
        <v>101.4</v>
      </c>
      <c r="J12" s="261">
        <v>488.4</v>
      </c>
      <c r="K12" s="262"/>
    </row>
    <row r="13" spans="1:11" ht="15" customHeight="1">
      <c r="A13" s="256" t="s">
        <v>397</v>
      </c>
      <c r="B13" s="257" t="s">
        <v>355</v>
      </c>
      <c r="C13" s="257" t="s">
        <v>351</v>
      </c>
      <c r="D13" s="257">
        <v>94</v>
      </c>
      <c r="E13" s="257">
        <v>99</v>
      </c>
      <c r="F13" s="257">
        <v>98</v>
      </c>
      <c r="G13" s="257">
        <v>96</v>
      </c>
      <c r="H13" s="259">
        <f t="shared" si="0"/>
        <v>387</v>
      </c>
      <c r="I13" s="260">
        <v>96.6</v>
      </c>
      <c r="J13" s="261">
        <v>483.6</v>
      </c>
      <c r="K13" s="262"/>
    </row>
    <row r="14" spans="1:11" ht="15" customHeight="1">
      <c r="A14" s="256" t="s">
        <v>398</v>
      </c>
      <c r="B14" s="262" t="s">
        <v>274</v>
      </c>
      <c r="C14" s="262" t="s">
        <v>242</v>
      </c>
      <c r="D14" s="264">
        <v>98</v>
      </c>
      <c r="E14" s="264">
        <v>97</v>
      </c>
      <c r="F14" s="264">
        <v>96</v>
      </c>
      <c r="G14" s="264">
        <v>96</v>
      </c>
      <c r="H14" s="268">
        <f aca="true" t="shared" si="1" ref="H14:H106">SUM(D14:G14)</f>
        <v>387</v>
      </c>
      <c r="I14" s="268"/>
      <c r="J14" s="268"/>
      <c r="K14" s="268"/>
    </row>
    <row r="15" spans="1:11" ht="15" customHeight="1">
      <c r="A15" s="256" t="s">
        <v>399</v>
      </c>
      <c r="B15" s="264" t="s">
        <v>321</v>
      </c>
      <c r="C15" s="264" t="s">
        <v>238</v>
      </c>
      <c r="D15" s="264">
        <v>96</v>
      </c>
      <c r="E15" s="264">
        <v>96</v>
      </c>
      <c r="F15" s="264">
        <v>97</v>
      </c>
      <c r="G15" s="264">
        <v>97</v>
      </c>
      <c r="H15" s="268">
        <f>SUM(D15:G15)</f>
        <v>386</v>
      </c>
      <c r="I15" s="268"/>
      <c r="J15" s="268"/>
      <c r="K15" s="264"/>
    </row>
    <row r="16" spans="1:11" ht="15" customHeight="1">
      <c r="A16" s="256" t="s">
        <v>400</v>
      </c>
      <c r="B16" s="262" t="s">
        <v>316</v>
      </c>
      <c r="C16" s="262" t="s">
        <v>234</v>
      </c>
      <c r="D16" s="262">
        <v>98</v>
      </c>
      <c r="E16" s="262">
        <v>97</v>
      </c>
      <c r="F16" s="262">
        <v>94</v>
      </c>
      <c r="G16" s="262">
        <v>97</v>
      </c>
      <c r="H16" s="268">
        <f t="shared" si="1"/>
        <v>386</v>
      </c>
      <c r="I16" s="268"/>
      <c r="J16" s="268"/>
      <c r="K16" s="262"/>
    </row>
    <row r="17" spans="1:11" ht="15" customHeight="1">
      <c r="A17" s="256" t="s">
        <v>401</v>
      </c>
      <c r="B17" s="262" t="s">
        <v>320</v>
      </c>
      <c r="C17" s="262" t="s">
        <v>238</v>
      </c>
      <c r="D17" s="264">
        <v>97</v>
      </c>
      <c r="E17" s="264">
        <v>96</v>
      </c>
      <c r="F17" s="264">
        <v>97</v>
      </c>
      <c r="G17" s="264">
        <v>96</v>
      </c>
      <c r="H17" s="268">
        <f t="shared" si="1"/>
        <v>386</v>
      </c>
      <c r="I17" s="268"/>
      <c r="J17" s="268"/>
      <c r="K17" s="271"/>
    </row>
    <row r="18" spans="1:11" ht="15" customHeight="1">
      <c r="A18" s="256" t="s">
        <v>402</v>
      </c>
      <c r="B18" s="267" t="s">
        <v>257</v>
      </c>
      <c r="C18" s="267" t="s">
        <v>235</v>
      </c>
      <c r="D18" s="39">
        <v>96</v>
      </c>
      <c r="E18" s="39">
        <v>96</v>
      </c>
      <c r="F18" s="39">
        <v>99</v>
      </c>
      <c r="G18" s="39">
        <v>95</v>
      </c>
      <c r="H18" s="268">
        <f t="shared" si="1"/>
        <v>386</v>
      </c>
      <c r="I18" s="268"/>
      <c r="J18" s="268"/>
      <c r="K18" s="272"/>
    </row>
    <row r="19" spans="1:11" ht="15" customHeight="1">
      <c r="A19" s="256" t="s">
        <v>403</v>
      </c>
      <c r="B19" s="262" t="s">
        <v>369</v>
      </c>
      <c r="C19" s="262" t="s">
        <v>366</v>
      </c>
      <c r="D19" s="262">
        <v>98</v>
      </c>
      <c r="E19" s="262">
        <v>93</v>
      </c>
      <c r="F19" s="262">
        <v>96</v>
      </c>
      <c r="G19" s="262">
        <v>98</v>
      </c>
      <c r="H19" s="268">
        <f>SUM(D19:G19)</f>
        <v>385</v>
      </c>
      <c r="I19" s="268"/>
      <c r="J19" s="268"/>
      <c r="K19" s="265"/>
    </row>
    <row r="20" spans="1:11" ht="15" customHeight="1">
      <c r="A20" s="256" t="s">
        <v>404</v>
      </c>
      <c r="B20" s="262" t="s">
        <v>250</v>
      </c>
      <c r="C20" s="262" t="s">
        <v>231</v>
      </c>
      <c r="D20" s="262">
        <v>94</v>
      </c>
      <c r="E20" s="262">
        <v>98</v>
      </c>
      <c r="F20" s="262">
        <v>98</v>
      </c>
      <c r="G20" s="262">
        <v>95</v>
      </c>
      <c r="H20" s="268">
        <f t="shared" si="1"/>
        <v>385</v>
      </c>
      <c r="I20" s="268"/>
      <c r="J20" s="268"/>
      <c r="K20" s="262"/>
    </row>
    <row r="21" spans="1:11" ht="15" customHeight="1">
      <c r="A21" s="256" t="s">
        <v>405</v>
      </c>
      <c r="B21" s="262" t="s">
        <v>365</v>
      </c>
      <c r="C21" s="262" t="s">
        <v>366</v>
      </c>
      <c r="D21" s="262">
        <v>94</v>
      </c>
      <c r="E21" s="262">
        <v>93</v>
      </c>
      <c r="F21" s="262">
        <v>100</v>
      </c>
      <c r="G21" s="262">
        <v>97</v>
      </c>
      <c r="H21" s="268">
        <f t="shared" si="1"/>
        <v>384</v>
      </c>
      <c r="I21" s="268"/>
      <c r="J21" s="268"/>
      <c r="K21" s="262"/>
    </row>
    <row r="22" spans="1:11" ht="15" customHeight="1">
      <c r="A22" s="256" t="s">
        <v>406</v>
      </c>
      <c r="B22" s="267" t="s">
        <v>237</v>
      </c>
      <c r="C22" s="267" t="s">
        <v>238</v>
      </c>
      <c r="D22" s="39">
        <v>95</v>
      </c>
      <c r="E22" s="39">
        <v>97</v>
      </c>
      <c r="F22" s="39">
        <v>95</v>
      </c>
      <c r="G22" s="39">
        <v>97</v>
      </c>
      <c r="H22" s="268">
        <f t="shared" si="1"/>
        <v>384</v>
      </c>
      <c r="I22" s="268"/>
      <c r="J22" s="268"/>
      <c r="K22" s="39"/>
    </row>
    <row r="23" spans="1:11" ht="15" customHeight="1">
      <c r="A23" s="256" t="s">
        <v>407</v>
      </c>
      <c r="B23" s="273" t="s">
        <v>260</v>
      </c>
      <c r="C23" s="39" t="s">
        <v>236</v>
      </c>
      <c r="D23" s="39">
        <v>97</v>
      </c>
      <c r="E23" s="39">
        <v>94</v>
      </c>
      <c r="F23" s="39">
        <v>97</v>
      </c>
      <c r="G23" s="39">
        <v>96</v>
      </c>
      <c r="H23" s="274">
        <f t="shared" si="1"/>
        <v>384</v>
      </c>
      <c r="I23" s="274"/>
      <c r="J23" s="274"/>
      <c r="K23" s="274"/>
    </row>
    <row r="24" spans="1:11" ht="15" customHeight="1">
      <c r="A24" s="256" t="s">
        <v>408</v>
      </c>
      <c r="B24" s="262" t="s">
        <v>266</v>
      </c>
      <c r="C24" s="262" t="s">
        <v>236</v>
      </c>
      <c r="D24" s="264">
        <v>97</v>
      </c>
      <c r="E24" s="264">
        <v>96</v>
      </c>
      <c r="F24" s="264">
        <v>95</v>
      </c>
      <c r="G24" s="264">
        <v>96</v>
      </c>
      <c r="H24" s="268">
        <f>SUM(D24:G24)</f>
        <v>384</v>
      </c>
      <c r="I24" s="268"/>
      <c r="J24" s="268"/>
      <c r="K24" s="268"/>
    </row>
    <row r="25" spans="1:11" ht="15" customHeight="1">
      <c r="A25" s="256" t="s">
        <v>409</v>
      </c>
      <c r="B25" s="262" t="s">
        <v>358</v>
      </c>
      <c r="C25" s="262" t="s">
        <v>357</v>
      </c>
      <c r="D25" s="264">
        <v>96</v>
      </c>
      <c r="E25" s="264">
        <v>93</v>
      </c>
      <c r="F25" s="264">
        <v>96</v>
      </c>
      <c r="G25" s="264">
        <v>98</v>
      </c>
      <c r="H25" s="268">
        <f t="shared" si="1"/>
        <v>383</v>
      </c>
      <c r="I25" s="268"/>
      <c r="J25" s="268"/>
      <c r="K25" s="268"/>
    </row>
    <row r="26" spans="1:11" ht="15" customHeight="1">
      <c r="A26" s="256" t="s">
        <v>410</v>
      </c>
      <c r="B26" s="267" t="s">
        <v>264</v>
      </c>
      <c r="C26" s="267" t="s">
        <v>236</v>
      </c>
      <c r="D26" s="39">
        <v>94</v>
      </c>
      <c r="E26" s="39">
        <v>96</v>
      </c>
      <c r="F26" s="39">
        <v>97</v>
      </c>
      <c r="G26" s="39">
        <v>96</v>
      </c>
      <c r="H26" s="268">
        <f t="shared" si="1"/>
        <v>383</v>
      </c>
      <c r="I26" s="268"/>
      <c r="J26" s="268"/>
      <c r="K26" s="274"/>
    </row>
    <row r="27" spans="1:11" ht="15" customHeight="1">
      <c r="A27" s="256" t="s">
        <v>411</v>
      </c>
      <c r="B27" s="262" t="s">
        <v>318</v>
      </c>
      <c r="C27" s="262" t="s">
        <v>235</v>
      </c>
      <c r="D27" s="262">
        <v>92</v>
      </c>
      <c r="E27" s="262">
        <v>99</v>
      </c>
      <c r="F27" s="262">
        <v>96</v>
      </c>
      <c r="G27" s="262">
        <v>96</v>
      </c>
      <c r="H27" s="268">
        <f>SUM(D27:G27)</f>
        <v>383</v>
      </c>
      <c r="I27" s="268"/>
      <c r="J27" s="268"/>
      <c r="K27" s="265"/>
    </row>
    <row r="28" spans="1:11" ht="15" customHeight="1">
      <c r="A28" s="256" t="s">
        <v>412</v>
      </c>
      <c r="B28" s="268" t="s">
        <v>384</v>
      </c>
      <c r="C28" s="268" t="s">
        <v>231</v>
      </c>
      <c r="D28" s="268">
        <v>96</v>
      </c>
      <c r="E28" s="268">
        <v>95</v>
      </c>
      <c r="F28" s="268">
        <v>97</v>
      </c>
      <c r="G28" s="268">
        <v>95</v>
      </c>
      <c r="H28" s="268">
        <f t="shared" si="1"/>
        <v>383</v>
      </c>
      <c r="I28" s="268"/>
      <c r="J28" s="268"/>
      <c r="K28" s="268"/>
    </row>
    <row r="29" spans="1:11" ht="15" customHeight="1">
      <c r="A29" s="256" t="s">
        <v>413</v>
      </c>
      <c r="B29" s="267" t="s">
        <v>359</v>
      </c>
      <c r="C29" s="267" t="s">
        <v>357</v>
      </c>
      <c r="D29" s="267">
        <v>97</v>
      </c>
      <c r="E29" s="267">
        <v>99</v>
      </c>
      <c r="F29" s="267">
        <v>94</v>
      </c>
      <c r="G29" s="267">
        <v>93</v>
      </c>
      <c r="H29" s="268">
        <f t="shared" si="1"/>
        <v>383</v>
      </c>
      <c r="I29" s="268"/>
      <c r="J29" s="268"/>
      <c r="K29" s="267"/>
    </row>
    <row r="30" spans="1:11" ht="15" customHeight="1">
      <c r="A30" s="256" t="s">
        <v>414</v>
      </c>
      <c r="B30" s="262" t="s">
        <v>317</v>
      </c>
      <c r="C30" s="262" t="s">
        <v>235</v>
      </c>
      <c r="D30" s="262">
        <v>93</v>
      </c>
      <c r="E30" s="262">
        <v>99</v>
      </c>
      <c r="F30" s="262">
        <v>91</v>
      </c>
      <c r="G30" s="262">
        <v>99</v>
      </c>
      <c r="H30" s="268">
        <f t="shared" si="1"/>
        <v>382</v>
      </c>
      <c r="I30" s="268"/>
      <c r="J30" s="268"/>
      <c r="K30" s="262"/>
    </row>
    <row r="31" spans="1:11" ht="15" customHeight="1">
      <c r="A31" s="256" t="s">
        <v>415</v>
      </c>
      <c r="B31" s="267" t="s">
        <v>268</v>
      </c>
      <c r="C31" s="267" t="s">
        <v>238</v>
      </c>
      <c r="D31" s="267">
        <v>97</v>
      </c>
      <c r="E31" s="267">
        <v>94</v>
      </c>
      <c r="F31" s="267">
        <v>94</v>
      </c>
      <c r="G31" s="267">
        <v>97</v>
      </c>
      <c r="H31" s="268">
        <f t="shared" si="1"/>
        <v>382</v>
      </c>
      <c r="I31" s="268"/>
      <c r="J31" s="268"/>
      <c r="K31" s="267"/>
    </row>
    <row r="32" spans="1:11" ht="15" customHeight="1">
      <c r="A32" s="256" t="s">
        <v>416</v>
      </c>
      <c r="B32" s="267" t="s">
        <v>232</v>
      </c>
      <c r="C32" s="267" t="s">
        <v>231</v>
      </c>
      <c r="D32" s="267">
        <v>98</v>
      </c>
      <c r="E32" s="267">
        <v>92</v>
      </c>
      <c r="F32" s="267">
        <v>96</v>
      </c>
      <c r="G32" s="267">
        <v>96</v>
      </c>
      <c r="H32" s="268">
        <f t="shared" si="1"/>
        <v>382</v>
      </c>
      <c r="I32" s="268"/>
      <c r="J32" s="268"/>
      <c r="K32" s="267"/>
    </row>
    <row r="33" spans="1:11" ht="15" customHeight="1">
      <c r="A33" s="256" t="s">
        <v>417</v>
      </c>
      <c r="B33" s="262" t="s">
        <v>329</v>
      </c>
      <c r="C33" s="262" t="s">
        <v>328</v>
      </c>
      <c r="D33" s="262">
        <v>97</v>
      </c>
      <c r="E33" s="262">
        <v>94</v>
      </c>
      <c r="F33" s="262">
        <v>92</v>
      </c>
      <c r="G33" s="262">
        <v>98</v>
      </c>
      <c r="H33" s="268">
        <f>SUM(D33:G33)</f>
        <v>381</v>
      </c>
      <c r="I33" s="268"/>
      <c r="J33" s="268"/>
      <c r="K33" s="262"/>
    </row>
    <row r="34" spans="1:11" ht="15" customHeight="1">
      <c r="A34" s="256" t="s">
        <v>418</v>
      </c>
      <c r="B34" s="267" t="s">
        <v>255</v>
      </c>
      <c r="C34" s="267" t="s">
        <v>234</v>
      </c>
      <c r="D34" s="267">
        <v>97</v>
      </c>
      <c r="E34" s="267">
        <v>93</v>
      </c>
      <c r="F34" s="267">
        <v>96</v>
      </c>
      <c r="G34" s="267">
        <v>95</v>
      </c>
      <c r="H34" s="268">
        <f t="shared" si="1"/>
        <v>381</v>
      </c>
      <c r="I34" s="268"/>
      <c r="J34" s="268"/>
      <c r="K34" s="267"/>
    </row>
    <row r="35" spans="1:11" ht="15" customHeight="1">
      <c r="A35" s="256" t="s">
        <v>419</v>
      </c>
      <c r="B35" s="262" t="s">
        <v>295</v>
      </c>
      <c r="C35" s="262" t="s">
        <v>277</v>
      </c>
      <c r="D35" s="262">
        <v>96</v>
      </c>
      <c r="E35" s="262">
        <v>95</v>
      </c>
      <c r="F35" s="262">
        <v>95</v>
      </c>
      <c r="G35" s="262">
        <v>95</v>
      </c>
      <c r="H35" s="268">
        <f t="shared" si="1"/>
        <v>381</v>
      </c>
      <c r="I35" s="268"/>
      <c r="J35" s="268"/>
      <c r="K35" s="262"/>
    </row>
    <row r="36" spans="1:11" ht="15" customHeight="1">
      <c r="A36" s="256" t="s">
        <v>420</v>
      </c>
      <c r="B36" s="262" t="s">
        <v>319</v>
      </c>
      <c r="C36" s="262" t="s">
        <v>236</v>
      </c>
      <c r="D36" s="262">
        <v>94</v>
      </c>
      <c r="E36" s="262">
        <v>95</v>
      </c>
      <c r="F36" s="262">
        <v>98</v>
      </c>
      <c r="G36" s="262">
        <v>94</v>
      </c>
      <c r="H36" s="268">
        <f>SUM(D36:G36)</f>
        <v>381</v>
      </c>
      <c r="I36" s="268"/>
      <c r="J36" s="268"/>
      <c r="K36" s="265"/>
    </row>
    <row r="37" spans="1:11" ht="15" customHeight="1">
      <c r="A37" s="256" t="s">
        <v>421</v>
      </c>
      <c r="B37" s="262" t="s">
        <v>249</v>
      </c>
      <c r="C37" s="262" t="s">
        <v>231</v>
      </c>
      <c r="D37" s="264">
        <v>94</v>
      </c>
      <c r="E37" s="264">
        <v>95</v>
      </c>
      <c r="F37" s="264">
        <v>95</v>
      </c>
      <c r="G37" s="264">
        <v>96</v>
      </c>
      <c r="H37" s="268">
        <f>SUM(D37:G37)</f>
        <v>380</v>
      </c>
      <c r="I37" s="268"/>
      <c r="J37" s="268"/>
      <c r="K37" s="264"/>
    </row>
    <row r="38" spans="1:11" ht="15" customHeight="1">
      <c r="A38" s="256" t="s">
        <v>422</v>
      </c>
      <c r="B38" s="267" t="s">
        <v>265</v>
      </c>
      <c r="C38" s="267" t="s">
        <v>236</v>
      </c>
      <c r="D38" s="267">
        <v>91</v>
      </c>
      <c r="E38" s="267">
        <v>96</v>
      </c>
      <c r="F38" s="267">
        <v>98</v>
      </c>
      <c r="G38" s="267">
        <v>95</v>
      </c>
      <c r="H38" s="274">
        <f t="shared" si="1"/>
        <v>380</v>
      </c>
      <c r="I38" s="274"/>
      <c r="J38" s="274"/>
      <c r="K38" s="267"/>
    </row>
    <row r="39" spans="1:11" ht="15" customHeight="1">
      <c r="A39" s="256" t="s">
        <v>427</v>
      </c>
      <c r="B39" s="267" t="s">
        <v>245</v>
      </c>
      <c r="C39" s="275" t="s">
        <v>383</v>
      </c>
      <c r="D39" s="39">
        <v>94</v>
      </c>
      <c r="E39" s="39">
        <v>97</v>
      </c>
      <c r="F39" s="39">
        <v>95</v>
      </c>
      <c r="G39" s="39">
        <v>94</v>
      </c>
      <c r="H39" s="274">
        <f t="shared" si="1"/>
        <v>380</v>
      </c>
      <c r="I39" s="274"/>
      <c r="J39" s="274"/>
      <c r="K39" s="272"/>
    </row>
    <row r="40" spans="1:11" ht="15" customHeight="1">
      <c r="A40" s="256" t="s">
        <v>428</v>
      </c>
      <c r="B40" s="262" t="s">
        <v>254</v>
      </c>
      <c r="C40" s="262" t="s">
        <v>234</v>
      </c>
      <c r="D40" s="262">
        <v>98</v>
      </c>
      <c r="E40" s="262">
        <v>94</v>
      </c>
      <c r="F40" s="262">
        <v>97</v>
      </c>
      <c r="G40" s="262">
        <v>91</v>
      </c>
      <c r="H40" s="268">
        <f t="shared" si="1"/>
        <v>380</v>
      </c>
      <c r="I40" s="268"/>
      <c r="J40" s="268"/>
      <c r="K40" s="262"/>
    </row>
    <row r="41" spans="1:11" ht="15" customHeight="1">
      <c r="A41" s="256" t="s">
        <v>429</v>
      </c>
      <c r="B41" s="262" t="s">
        <v>263</v>
      </c>
      <c r="C41" s="262" t="s">
        <v>236</v>
      </c>
      <c r="D41" s="264">
        <v>93</v>
      </c>
      <c r="E41" s="264">
        <v>96</v>
      </c>
      <c r="F41" s="264">
        <v>93</v>
      </c>
      <c r="G41" s="264">
        <v>97</v>
      </c>
      <c r="H41" s="268">
        <f t="shared" si="1"/>
        <v>379</v>
      </c>
      <c r="I41" s="268"/>
      <c r="J41" s="268"/>
      <c r="K41" s="268"/>
    </row>
    <row r="42" spans="1:11" ht="15" customHeight="1">
      <c r="A42" s="256" t="s">
        <v>430</v>
      </c>
      <c r="B42" s="276" t="s">
        <v>270</v>
      </c>
      <c r="C42" s="267" t="s">
        <v>269</v>
      </c>
      <c r="D42" s="39">
        <v>92</v>
      </c>
      <c r="E42" s="39">
        <v>96</v>
      </c>
      <c r="F42" s="39">
        <v>95</v>
      </c>
      <c r="G42" s="39">
        <v>96</v>
      </c>
      <c r="H42" s="268">
        <f t="shared" si="1"/>
        <v>379</v>
      </c>
      <c r="I42" s="268"/>
      <c r="J42" s="268"/>
      <c r="K42" s="39"/>
    </row>
    <row r="43" spans="1:11" ht="15" customHeight="1">
      <c r="A43" s="256" t="s">
        <v>431</v>
      </c>
      <c r="B43" s="262" t="s">
        <v>361</v>
      </c>
      <c r="C43" s="262" t="s">
        <v>357</v>
      </c>
      <c r="D43" s="264">
        <v>94</v>
      </c>
      <c r="E43" s="264">
        <v>96</v>
      </c>
      <c r="F43" s="264">
        <v>94</v>
      </c>
      <c r="G43" s="264">
        <v>95</v>
      </c>
      <c r="H43" s="268">
        <f>SUM(D43:G43)</f>
        <v>379</v>
      </c>
      <c r="I43" s="268"/>
      <c r="J43" s="268"/>
      <c r="K43" s="268"/>
    </row>
    <row r="44" spans="1:11" ht="15" customHeight="1">
      <c r="A44" s="256" t="s">
        <v>432</v>
      </c>
      <c r="B44" s="267" t="s">
        <v>389</v>
      </c>
      <c r="C44" s="267" t="s">
        <v>238</v>
      </c>
      <c r="D44" s="39">
        <v>92</v>
      </c>
      <c r="E44" s="39">
        <v>95</v>
      </c>
      <c r="F44" s="39">
        <v>96</v>
      </c>
      <c r="G44" s="39">
        <v>95</v>
      </c>
      <c r="H44" s="274">
        <f t="shared" si="1"/>
        <v>378</v>
      </c>
      <c r="I44" s="274"/>
      <c r="J44" s="274"/>
      <c r="K44" s="274"/>
    </row>
    <row r="45" spans="1:11" ht="15" customHeight="1">
      <c r="A45" s="256" t="s">
        <v>433</v>
      </c>
      <c r="B45" s="262" t="s">
        <v>356</v>
      </c>
      <c r="C45" s="262" t="s">
        <v>357</v>
      </c>
      <c r="D45" s="264">
        <v>95</v>
      </c>
      <c r="E45" s="264">
        <v>92</v>
      </c>
      <c r="F45" s="264">
        <v>96</v>
      </c>
      <c r="G45" s="264">
        <v>95</v>
      </c>
      <c r="H45" s="268">
        <f t="shared" si="1"/>
        <v>378</v>
      </c>
      <c r="I45" s="268"/>
      <c r="J45" s="268"/>
      <c r="K45" s="271"/>
    </row>
    <row r="46" spans="1:11" ht="15" customHeight="1">
      <c r="A46" s="256" t="s">
        <v>434</v>
      </c>
      <c r="B46" s="268" t="s">
        <v>364</v>
      </c>
      <c r="C46" s="268" t="s">
        <v>363</v>
      </c>
      <c r="D46" s="268">
        <v>92</v>
      </c>
      <c r="E46" s="268">
        <v>96</v>
      </c>
      <c r="F46" s="268">
        <v>95</v>
      </c>
      <c r="G46" s="268">
        <v>95</v>
      </c>
      <c r="H46" s="268">
        <f t="shared" si="1"/>
        <v>378</v>
      </c>
      <c r="I46" s="268"/>
      <c r="J46" s="268"/>
      <c r="K46" s="268"/>
    </row>
    <row r="47" spans="1:11" ht="15" customHeight="1">
      <c r="A47" s="256" t="s">
        <v>435</v>
      </c>
      <c r="B47" s="262" t="s">
        <v>256</v>
      </c>
      <c r="C47" s="262" t="s">
        <v>235</v>
      </c>
      <c r="D47" s="264">
        <v>95</v>
      </c>
      <c r="E47" s="264">
        <v>98</v>
      </c>
      <c r="F47" s="264">
        <v>90</v>
      </c>
      <c r="G47" s="264">
        <v>95</v>
      </c>
      <c r="H47" s="268">
        <f>SUM(D47:G47)</f>
        <v>378</v>
      </c>
      <c r="I47" s="268"/>
      <c r="J47" s="268"/>
      <c r="K47" s="268"/>
    </row>
    <row r="48" spans="1:11" ht="15" customHeight="1">
      <c r="A48" s="256" t="s">
        <v>436</v>
      </c>
      <c r="B48" s="267" t="s">
        <v>271</v>
      </c>
      <c r="C48" s="267" t="s">
        <v>240</v>
      </c>
      <c r="D48" s="39">
        <v>92</v>
      </c>
      <c r="E48" s="39">
        <v>97</v>
      </c>
      <c r="F48" s="39">
        <v>96</v>
      </c>
      <c r="G48" s="39">
        <v>93</v>
      </c>
      <c r="H48" s="268">
        <f t="shared" si="1"/>
        <v>378</v>
      </c>
      <c r="I48" s="268"/>
      <c r="J48" s="268"/>
      <c r="K48" s="274"/>
    </row>
    <row r="49" spans="1:11" ht="15" customHeight="1">
      <c r="A49" s="256" t="s">
        <v>437</v>
      </c>
      <c r="B49" s="268" t="s">
        <v>248</v>
      </c>
      <c r="C49" s="268" t="s">
        <v>231</v>
      </c>
      <c r="D49" s="268">
        <v>93</v>
      </c>
      <c r="E49" s="268">
        <v>91</v>
      </c>
      <c r="F49" s="268">
        <v>98</v>
      </c>
      <c r="G49" s="268">
        <v>95</v>
      </c>
      <c r="H49" s="268">
        <f>SUM(D49:G49)</f>
        <v>377</v>
      </c>
      <c r="I49" s="268"/>
      <c r="J49" s="268"/>
      <c r="K49" s="268"/>
    </row>
    <row r="50" spans="1:11" ht="15" customHeight="1">
      <c r="A50" s="256" t="s">
        <v>438</v>
      </c>
      <c r="B50" s="267" t="s">
        <v>259</v>
      </c>
      <c r="C50" s="267" t="s">
        <v>236</v>
      </c>
      <c r="D50" s="39">
        <v>93</v>
      </c>
      <c r="E50" s="39">
        <v>98</v>
      </c>
      <c r="F50" s="39">
        <v>92</v>
      </c>
      <c r="G50" s="39">
        <v>94</v>
      </c>
      <c r="H50" s="268">
        <f t="shared" si="1"/>
        <v>377</v>
      </c>
      <c r="I50" s="268"/>
      <c r="J50" s="268"/>
      <c r="K50" s="274"/>
    </row>
    <row r="51" spans="1:11" ht="15" customHeight="1">
      <c r="A51" s="256" t="s">
        <v>439</v>
      </c>
      <c r="B51" s="262" t="s">
        <v>367</v>
      </c>
      <c r="C51" s="262" t="s">
        <v>366</v>
      </c>
      <c r="D51" s="264">
        <v>94</v>
      </c>
      <c r="E51" s="264">
        <v>95</v>
      </c>
      <c r="F51" s="264">
        <v>95</v>
      </c>
      <c r="G51" s="264">
        <v>93</v>
      </c>
      <c r="H51" s="268">
        <f t="shared" si="1"/>
        <v>377</v>
      </c>
      <c r="I51" s="268"/>
      <c r="J51" s="268"/>
      <c r="K51" s="268"/>
    </row>
    <row r="52" spans="1:11" ht="15" customHeight="1">
      <c r="A52" s="256" t="s">
        <v>440</v>
      </c>
      <c r="B52" s="267" t="s">
        <v>315</v>
      </c>
      <c r="C52" s="267" t="s">
        <v>231</v>
      </c>
      <c r="D52" s="267">
        <v>91</v>
      </c>
      <c r="E52" s="267">
        <v>93</v>
      </c>
      <c r="F52" s="267">
        <v>95</v>
      </c>
      <c r="G52" s="267">
        <v>97</v>
      </c>
      <c r="H52" s="274">
        <f t="shared" si="1"/>
        <v>376</v>
      </c>
      <c r="I52" s="274"/>
      <c r="J52" s="274"/>
      <c r="K52" s="267"/>
    </row>
    <row r="53" spans="1:11" ht="15" customHeight="1">
      <c r="A53" s="256" t="s">
        <v>441</v>
      </c>
      <c r="B53" s="262" t="s">
        <v>261</v>
      </c>
      <c r="C53" s="262" t="s">
        <v>236</v>
      </c>
      <c r="D53" s="262">
        <v>94</v>
      </c>
      <c r="E53" s="262">
        <v>92</v>
      </c>
      <c r="F53" s="262">
        <v>93</v>
      </c>
      <c r="G53" s="262">
        <v>97</v>
      </c>
      <c r="H53" s="268">
        <f>SUM(D53:G53)</f>
        <v>376</v>
      </c>
      <c r="I53" s="268"/>
      <c r="J53" s="268"/>
      <c r="K53" s="265"/>
    </row>
    <row r="54" spans="1:11" ht="15" customHeight="1">
      <c r="A54" s="256" t="s">
        <v>442</v>
      </c>
      <c r="B54" s="262" t="s">
        <v>353</v>
      </c>
      <c r="C54" s="262" t="s">
        <v>351</v>
      </c>
      <c r="D54" s="264">
        <v>91</v>
      </c>
      <c r="E54" s="264">
        <v>94</v>
      </c>
      <c r="F54" s="264">
        <v>96</v>
      </c>
      <c r="G54" s="264">
        <v>95</v>
      </c>
      <c r="H54" s="268">
        <f t="shared" si="1"/>
        <v>376</v>
      </c>
      <c r="I54" s="268"/>
      <c r="J54" s="268"/>
      <c r="K54" s="268"/>
    </row>
    <row r="55" spans="1:11" ht="15" customHeight="1">
      <c r="A55" s="256" t="s">
        <v>443</v>
      </c>
      <c r="B55" s="262" t="s">
        <v>360</v>
      </c>
      <c r="C55" s="262" t="s">
        <v>357</v>
      </c>
      <c r="D55" s="264">
        <v>95</v>
      </c>
      <c r="E55" s="264">
        <v>91</v>
      </c>
      <c r="F55" s="264">
        <v>95</v>
      </c>
      <c r="G55" s="264">
        <v>95</v>
      </c>
      <c r="H55" s="268">
        <f>SUM(D55:G55)</f>
        <v>376</v>
      </c>
      <c r="I55" s="268"/>
      <c r="J55" s="268"/>
      <c r="K55" s="268"/>
    </row>
    <row r="56" spans="1:11" ht="15" customHeight="1">
      <c r="A56" s="256" t="s">
        <v>444</v>
      </c>
      <c r="B56" s="276" t="s">
        <v>354</v>
      </c>
      <c r="C56" s="267" t="s">
        <v>351</v>
      </c>
      <c r="D56" s="39">
        <v>93</v>
      </c>
      <c r="E56" s="39">
        <v>94</v>
      </c>
      <c r="F56" s="39">
        <v>95</v>
      </c>
      <c r="G56" s="39">
        <v>94</v>
      </c>
      <c r="H56" s="268">
        <f t="shared" si="1"/>
        <v>376</v>
      </c>
      <c r="I56" s="268"/>
      <c r="J56" s="268"/>
      <c r="K56" s="274"/>
    </row>
    <row r="57" spans="1:11" ht="15" customHeight="1">
      <c r="A57" s="256" t="s">
        <v>445</v>
      </c>
      <c r="B57" s="277" t="s">
        <v>375</v>
      </c>
      <c r="C57" s="262" t="s">
        <v>325</v>
      </c>
      <c r="D57" s="264">
        <v>95</v>
      </c>
      <c r="E57" s="264">
        <v>96</v>
      </c>
      <c r="F57" s="264">
        <v>94</v>
      </c>
      <c r="G57" s="264">
        <v>91</v>
      </c>
      <c r="H57" s="268">
        <f t="shared" si="1"/>
        <v>376</v>
      </c>
      <c r="I57" s="268"/>
      <c r="J57" s="268"/>
      <c r="K57" s="268"/>
    </row>
    <row r="58" spans="1:11" ht="15" customHeight="1">
      <c r="A58" s="256" t="s">
        <v>446</v>
      </c>
      <c r="B58" s="276" t="s">
        <v>246</v>
      </c>
      <c r="C58" s="267" t="s">
        <v>231</v>
      </c>
      <c r="D58" s="39">
        <v>92</v>
      </c>
      <c r="E58" s="39">
        <v>91</v>
      </c>
      <c r="F58" s="39">
        <v>94</v>
      </c>
      <c r="G58" s="39">
        <v>98</v>
      </c>
      <c r="H58" s="274">
        <f t="shared" si="1"/>
        <v>375</v>
      </c>
      <c r="I58" s="274"/>
      <c r="J58" s="274"/>
      <c r="K58" s="274"/>
    </row>
    <row r="59" spans="1:11" ht="15" customHeight="1">
      <c r="A59" s="256" t="s">
        <v>447</v>
      </c>
      <c r="B59" s="278" t="s">
        <v>333</v>
      </c>
      <c r="C59" s="278" t="s">
        <v>334</v>
      </c>
      <c r="D59" s="278">
        <v>94</v>
      </c>
      <c r="E59" s="278">
        <v>91</v>
      </c>
      <c r="F59" s="278">
        <v>93</v>
      </c>
      <c r="G59" s="278">
        <v>97</v>
      </c>
      <c r="H59" s="268">
        <f t="shared" si="1"/>
        <v>375</v>
      </c>
      <c r="I59" s="268"/>
      <c r="J59" s="268"/>
      <c r="K59" s="278"/>
    </row>
    <row r="60" spans="1:11" ht="15" customHeight="1">
      <c r="A60" s="256" t="s">
        <v>448</v>
      </c>
      <c r="B60" s="268" t="s">
        <v>382</v>
      </c>
      <c r="C60" s="268" t="s">
        <v>335</v>
      </c>
      <c r="D60" s="268">
        <v>93</v>
      </c>
      <c r="E60" s="268">
        <v>92</v>
      </c>
      <c r="F60" s="268">
        <v>95</v>
      </c>
      <c r="G60" s="268">
        <v>95</v>
      </c>
      <c r="H60" s="268">
        <f t="shared" si="1"/>
        <v>375</v>
      </c>
      <c r="I60" s="268"/>
      <c r="J60" s="268"/>
      <c r="K60" s="268"/>
    </row>
    <row r="61" spans="1:11" ht="15" customHeight="1">
      <c r="A61" s="256" t="s">
        <v>449</v>
      </c>
      <c r="B61" s="267" t="s">
        <v>294</v>
      </c>
      <c r="C61" s="267" t="s">
        <v>277</v>
      </c>
      <c r="D61" s="39">
        <v>90</v>
      </c>
      <c r="E61" s="39">
        <v>94</v>
      </c>
      <c r="F61" s="39">
        <v>93</v>
      </c>
      <c r="G61" s="39">
        <v>97</v>
      </c>
      <c r="H61" s="268">
        <f t="shared" si="1"/>
        <v>374</v>
      </c>
      <c r="I61" s="268"/>
      <c r="J61" s="268"/>
      <c r="K61" s="272"/>
    </row>
    <row r="62" spans="1:11" ht="15" customHeight="1">
      <c r="A62" s="256" t="s">
        <v>450</v>
      </c>
      <c r="B62" s="262" t="s">
        <v>322</v>
      </c>
      <c r="C62" s="262" t="s">
        <v>242</v>
      </c>
      <c r="D62" s="264">
        <v>87</v>
      </c>
      <c r="E62" s="264">
        <v>97</v>
      </c>
      <c r="F62" s="264">
        <v>93</v>
      </c>
      <c r="G62" s="264">
        <v>96</v>
      </c>
      <c r="H62" s="268">
        <f t="shared" si="1"/>
        <v>373</v>
      </c>
      <c r="I62" s="268"/>
      <c r="J62" s="268"/>
      <c r="K62" s="271"/>
    </row>
    <row r="63" spans="1:11" ht="15" customHeight="1">
      <c r="A63" s="256" t="s">
        <v>451</v>
      </c>
      <c r="B63" s="262" t="s">
        <v>272</v>
      </c>
      <c r="C63" s="262" t="s">
        <v>242</v>
      </c>
      <c r="D63" s="262">
        <v>91</v>
      </c>
      <c r="E63" s="262">
        <v>92</v>
      </c>
      <c r="F63" s="262">
        <v>95</v>
      </c>
      <c r="G63" s="262">
        <v>95</v>
      </c>
      <c r="H63" s="268">
        <f>SUM(D63:G63)</f>
        <v>373</v>
      </c>
      <c r="I63" s="268"/>
      <c r="J63" s="268"/>
      <c r="K63" s="265"/>
    </row>
    <row r="64" spans="1:11" ht="15" customHeight="1">
      <c r="A64" s="256" t="s">
        <v>452</v>
      </c>
      <c r="B64" s="262" t="s">
        <v>307</v>
      </c>
      <c r="C64" s="262" t="s">
        <v>308</v>
      </c>
      <c r="D64" s="264">
        <v>93</v>
      </c>
      <c r="E64" s="264">
        <v>92</v>
      </c>
      <c r="F64" s="264">
        <v>96</v>
      </c>
      <c r="G64" s="264">
        <v>92</v>
      </c>
      <c r="H64" s="268">
        <f>SUM(D64:G64)</f>
        <v>373</v>
      </c>
      <c r="I64" s="268"/>
      <c r="J64" s="268"/>
      <c r="K64" s="268"/>
    </row>
    <row r="65" spans="1:11" ht="15" customHeight="1">
      <c r="A65" s="256" t="s">
        <v>453</v>
      </c>
      <c r="B65" s="267" t="s">
        <v>341</v>
      </c>
      <c r="C65" s="267" t="s">
        <v>342</v>
      </c>
      <c r="D65" s="39">
        <v>98</v>
      </c>
      <c r="E65" s="39">
        <v>94</v>
      </c>
      <c r="F65" s="39">
        <v>91</v>
      </c>
      <c r="G65" s="39">
        <v>90</v>
      </c>
      <c r="H65" s="274">
        <f t="shared" si="1"/>
        <v>373</v>
      </c>
      <c r="I65" s="274"/>
      <c r="J65" s="274"/>
      <c r="K65" s="272"/>
    </row>
    <row r="66" spans="1:11" ht="15" customHeight="1">
      <c r="A66" s="256" t="s">
        <v>454</v>
      </c>
      <c r="B66" s="278" t="s">
        <v>345</v>
      </c>
      <c r="C66" s="264" t="s">
        <v>346</v>
      </c>
      <c r="D66" s="264">
        <v>92</v>
      </c>
      <c r="E66" s="264">
        <v>92</v>
      </c>
      <c r="F66" s="264">
        <v>93</v>
      </c>
      <c r="G66" s="264">
        <v>95</v>
      </c>
      <c r="H66" s="268">
        <f>SUM(D66:G66)</f>
        <v>372</v>
      </c>
      <c r="I66" s="268"/>
      <c r="J66" s="268"/>
      <c r="K66" s="264"/>
    </row>
    <row r="67" spans="1:11" ht="15" customHeight="1">
      <c r="A67" s="256" t="s">
        <v>455</v>
      </c>
      <c r="B67" s="268" t="s">
        <v>293</v>
      </c>
      <c r="C67" s="268" t="s">
        <v>277</v>
      </c>
      <c r="D67" s="268">
        <v>90</v>
      </c>
      <c r="E67" s="268">
        <v>95</v>
      </c>
      <c r="F67" s="268">
        <v>93</v>
      </c>
      <c r="G67" s="268">
        <v>94</v>
      </c>
      <c r="H67" s="268">
        <f>SUM(D67:G67)</f>
        <v>372</v>
      </c>
      <c r="I67" s="268"/>
      <c r="J67" s="268"/>
      <c r="K67" s="268"/>
    </row>
    <row r="68" spans="1:11" ht="15" customHeight="1">
      <c r="A68" s="256" t="s">
        <v>456</v>
      </c>
      <c r="B68" s="268" t="s">
        <v>362</v>
      </c>
      <c r="C68" s="268" t="s">
        <v>363</v>
      </c>
      <c r="D68" s="268">
        <v>94</v>
      </c>
      <c r="E68" s="268">
        <v>92</v>
      </c>
      <c r="F68" s="268">
        <v>92</v>
      </c>
      <c r="G68" s="268">
        <v>94</v>
      </c>
      <c r="H68" s="268">
        <f>SUM(D68:G68)</f>
        <v>372</v>
      </c>
      <c r="I68" s="268"/>
      <c r="J68" s="268"/>
      <c r="K68" s="268"/>
    </row>
    <row r="69" spans="1:11" ht="15" customHeight="1">
      <c r="A69" s="256" t="s">
        <v>457</v>
      </c>
      <c r="B69" s="262" t="s">
        <v>297</v>
      </c>
      <c r="C69" s="262" t="s">
        <v>277</v>
      </c>
      <c r="D69" s="264">
        <v>96</v>
      </c>
      <c r="E69" s="264">
        <v>92</v>
      </c>
      <c r="F69" s="264">
        <v>92</v>
      </c>
      <c r="G69" s="264">
        <v>92</v>
      </c>
      <c r="H69" s="268">
        <f>SUM(D69:G69)</f>
        <v>372</v>
      </c>
      <c r="I69" s="268"/>
      <c r="J69" s="268"/>
      <c r="K69" s="268"/>
    </row>
    <row r="70" spans="1:11" ht="15" customHeight="1">
      <c r="A70" s="256" t="s">
        <v>458</v>
      </c>
      <c r="B70" s="267" t="s">
        <v>332</v>
      </c>
      <c r="C70" s="267" t="s">
        <v>331</v>
      </c>
      <c r="D70" s="39">
        <v>93</v>
      </c>
      <c r="E70" s="39">
        <v>94</v>
      </c>
      <c r="F70" s="39">
        <v>94</v>
      </c>
      <c r="G70" s="39">
        <v>91</v>
      </c>
      <c r="H70" s="274">
        <f>SUM(D70:G70)</f>
        <v>372</v>
      </c>
      <c r="I70" s="274"/>
      <c r="J70" s="274"/>
      <c r="K70" s="39"/>
    </row>
    <row r="71" spans="1:11" ht="15" customHeight="1">
      <c r="A71" s="256" t="s">
        <v>459</v>
      </c>
      <c r="B71" s="277" t="s">
        <v>306</v>
      </c>
      <c r="C71" s="279" t="s">
        <v>308</v>
      </c>
      <c r="D71" s="264">
        <v>87</v>
      </c>
      <c r="E71" s="264">
        <v>96</v>
      </c>
      <c r="F71" s="264">
        <v>94</v>
      </c>
      <c r="G71" s="264">
        <v>94</v>
      </c>
      <c r="H71" s="268">
        <f t="shared" si="1"/>
        <v>371</v>
      </c>
      <c r="I71" s="268"/>
      <c r="J71" s="268"/>
      <c r="K71" s="268"/>
    </row>
    <row r="72" spans="1:11" ht="15" customHeight="1">
      <c r="A72" s="256" t="s">
        <v>460</v>
      </c>
      <c r="B72" s="278" t="s">
        <v>251</v>
      </c>
      <c r="C72" s="278" t="s">
        <v>231</v>
      </c>
      <c r="D72" s="278">
        <v>94</v>
      </c>
      <c r="E72" s="278">
        <v>89</v>
      </c>
      <c r="F72" s="278">
        <v>94</v>
      </c>
      <c r="G72" s="278">
        <v>94</v>
      </c>
      <c r="H72" s="268">
        <f aca="true" t="shared" si="2" ref="H72:H77">SUM(D72:G72)</f>
        <v>371</v>
      </c>
      <c r="I72" s="268"/>
      <c r="J72" s="268"/>
      <c r="K72" s="278"/>
    </row>
    <row r="73" spans="1:11" ht="15" customHeight="1">
      <c r="A73" s="256" t="s">
        <v>461</v>
      </c>
      <c r="B73" s="262" t="s">
        <v>314</v>
      </c>
      <c r="C73" s="262" t="s">
        <v>231</v>
      </c>
      <c r="D73" s="264">
        <v>94</v>
      </c>
      <c r="E73" s="264">
        <v>91</v>
      </c>
      <c r="F73" s="264">
        <v>90</v>
      </c>
      <c r="G73" s="264">
        <v>95</v>
      </c>
      <c r="H73" s="268">
        <f t="shared" si="2"/>
        <v>370</v>
      </c>
      <c r="I73" s="268"/>
      <c r="J73" s="268"/>
      <c r="K73" s="268"/>
    </row>
    <row r="74" spans="1:11" ht="15" customHeight="1">
      <c r="A74" s="256" t="s">
        <v>463</v>
      </c>
      <c r="B74" s="262" t="s">
        <v>253</v>
      </c>
      <c r="C74" s="262" t="s">
        <v>234</v>
      </c>
      <c r="D74" s="264">
        <v>93</v>
      </c>
      <c r="E74" s="264">
        <v>89</v>
      </c>
      <c r="F74" s="264">
        <v>94</v>
      </c>
      <c r="G74" s="264">
        <v>94</v>
      </c>
      <c r="H74" s="268">
        <f t="shared" si="2"/>
        <v>370</v>
      </c>
      <c r="I74" s="268"/>
      <c r="J74" s="268"/>
      <c r="K74" s="268"/>
    </row>
    <row r="75" spans="1:11" ht="15" customHeight="1">
      <c r="A75" s="256" t="s">
        <v>464</v>
      </c>
      <c r="B75" s="262" t="s">
        <v>292</v>
      </c>
      <c r="C75" s="262" t="s">
        <v>229</v>
      </c>
      <c r="D75" s="264">
        <v>91</v>
      </c>
      <c r="E75" s="264">
        <v>90</v>
      </c>
      <c r="F75" s="264">
        <v>92</v>
      </c>
      <c r="G75" s="264">
        <v>96</v>
      </c>
      <c r="H75" s="268">
        <f t="shared" si="2"/>
        <v>369</v>
      </c>
      <c r="I75" s="268"/>
      <c r="J75" s="268"/>
      <c r="K75" s="271"/>
    </row>
    <row r="76" spans="1:11" ht="15" customHeight="1">
      <c r="A76" s="256" t="s">
        <v>465</v>
      </c>
      <c r="B76" s="268" t="s">
        <v>275</v>
      </c>
      <c r="C76" s="268" t="s">
        <v>242</v>
      </c>
      <c r="D76" s="268">
        <v>93</v>
      </c>
      <c r="E76" s="268">
        <v>94</v>
      </c>
      <c r="F76" s="268">
        <v>92</v>
      </c>
      <c r="G76" s="268">
        <v>90</v>
      </c>
      <c r="H76" s="268">
        <f t="shared" si="2"/>
        <v>369</v>
      </c>
      <c r="I76" s="268"/>
      <c r="J76" s="268"/>
      <c r="K76" s="268"/>
    </row>
    <row r="77" spans="1:11" ht="15" customHeight="1">
      <c r="A77" s="256" t="s">
        <v>466</v>
      </c>
      <c r="B77" s="262" t="s">
        <v>371</v>
      </c>
      <c r="C77" s="262" t="s">
        <v>328</v>
      </c>
      <c r="D77" s="264">
        <v>92</v>
      </c>
      <c r="E77" s="264">
        <v>94</v>
      </c>
      <c r="F77" s="264">
        <v>93</v>
      </c>
      <c r="G77" s="264">
        <v>89</v>
      </c>
      <c r="H77" s="268">
        <f t="shared" si="2"/>
        <v>368</v>
      </c>
      <c r="I77" s="268"/>
      <c r="J77" s="268"/>
      <c r="K77" s="268"/>
    </row>
    <row r="78" spans="1:11" ht="15" customHeight="1">
      <c r="A78" s="256" t="s">
        <v>467</v>
      </c>
      <c r="B78" s="268" t="s">
        <v>347</v>
      </c>
      <c r="C78" s="268" t="s">
        <v>346</v>
      </c>
      <c r="D78" s="268">
        <v>93</v>
      </c>
      <c r="E78" s="268">
        <v>93</v>
      </c>
      <c r="F78" s="268">
        <v>93</v>
      </c>
      <c r="G78" s="268">
        <v>89</v>
      </c>
      <c r="H78" s="268">
        <f t="shared" si="1"/>
        <v>368</v>
      </c>
      <c r="I78" s="268"/>
      <c r="J78" s="268"/>
      <c r="K78" s="268"/>
    </row>
    <row r="79" spans="1:11" ht="15" customHeight="1">
      <c r="A79" s="256" t="s">
        <v>468</v>
      </c>
      <c r="B79" s="274" t="s">
        <v>241</v>
      </c>
      <c r="C79" s="274" t="s">
        <v>242</v>
      </c>
      <c r="D79" s="274">
        <v>93</v>
      </c>
      <c r="E79" s="274">
        <v>93</v>
      </c>
      <c r="F79" s="274">
        <v>94</v>
      </c>
      <c r="G79" s="274">
        <v>88</v>
      </c>
      <c r="H79" s="274">
        <f t="shared" si="1"/>
        <v>368</v>
      </c>
      <c r="I79" s="274"/>
      <c r="J79" s="274"/>
      <c r="K79" s="274"/>
    </row>
    <row r="80" spans="1:11" ht="15" customHeight="1">
      <c r="A80" s="256" t="s">
        <v>469</v>
      </c>
      <c r="B80" s="277" t="s">
        <v>290</v>
      </c>
      <c r="C80" s="262" t="s">
        <v>229</v>
      </c>
      <c r="D80" s="264">
        <v>90</v>
      </c>
      <c r="E80" s="264">
        <v>94</v>
      </c>
      <c r="F80" s="264">
        <v>91</v>
      </c>
      <c r="G80" s="264">
        <v>92</v>
      </c>
      <c r="H80" s="268">
        <f t="shared" si="1"/>
        <v>367</v>
      </c>
      <c r="I80" s="268"/>
      <c r="J80" s="268"/>
      <c r="K80" s="268"/>
    </row>
    <row r="81" spans="1:11" ht="15" customHeight="1">
      <c r="A81" s="256" t="s">
        <v>470</v>
      </c>
      <c r="B81" s="267" t="s">
        <v>244</v>
      </c>
      <c r="C81" s="267" t="s">
        <v>230</v>
      </c>
      <c r="D81" s="267">
        <v>88</v>
      </c>
      <c r="E81" s="267">
        <v>87</v>
      </c>
      <c r="F81" s="267">
        <v>93</v>
      </c>
      <c r="G81" s="267">
        <v>97</v>
      </c>
      <c r="H81" s="274">
        <f t="shared" si="1"/>
        <v>365</v>
      </c>
      <c r="I81" s="274"/>
      <c r="J81" s="274"/>
      <c r="K81" s="267"/>
    </row>
    <row r="82" spans="1:11" ht="15" customHeight="1">
      <c r="A82" s="256" t="s">
        <v>471</v>
      </c>
      <c r="B82" s="268" t="s">
        <v>368</v>
      </c>
      <c r="C82" s="268" t="s">
        <v>366</v>
      </c>
      <c r="D82" s="268">
        <v>92</v>
      </c>
      <c r="E82" s="268">
        <v>92</v>
      </c>
      <c r="F82" s="268">
        <v>89</v>
      </c>
      <c r="G82" s="268">
        <v>92</v>
      </c>
      <c r="H82" s="268">
        <f>SUM(D82:G82)</f>
        <v>365</v>
      </c>
      <c r="I82" s="268"/>
      <c r="J82" s="268"/>
      <c r="K82" s="268"/>
    </row>
    <row r="83" spans="1:11" ht="15" customHeight="1">
      <c r="A83" s="256" t="s">
        <v>472</v>
      </c>
      <c r="B83" s="267" t="s">
        <v>310</v>
      </c>
      <c r="C83" s="267" t="s">
        <v>311</v>
      </c>
      <c r="D83" s="267">
        <v>91</v>
      </c>
      <c r="E83" s="267">
        <v>98</v>
      </c>
      <c r="F83" s="267">
        <v>85</v>
      </c>
      <c r="G83" s="267">
        <v>91</v>
      </c>
      <c r="H83" s="274">
        <f t="shared" si="1"/>
        <v>365</v>
      </c>
      <c r="I83" s="274"/>
      <c r="J83" s="274"/>
      <c r="K83" s="267"/>
    </row>
    <row r="84" spans="1:11" ht="15" customHeight="1">
      <c r="A84" s="256" t="s">
        <v>473</v>
      </c>
      <c r="B84" s="262" t="s">
        <v>299</v>
      </c>
      <c r="C84" s="262" t="s">
        <v>234</v>
      </c>
      <c r="D84" s="262">
        <v>90</v>
      </c>
      <c r="E84" s="262">
        <v>89</v>
      </c>
      <c r="F84" s="262">
        <v>91</v>
      </c>
      <c r="G84" s="262">
        <v>92</v>
      </c>
      <c r="H84" s="268">
        <f>SUM(D84:G84)</f>
        <v>362</v>
      </c>
      <c r="I84" s="268"/>
      <c r="J84" s="268"/>
      <c r="K84" s="262"/>
    </row>
    <row r="85" spans="1:11" ht="15" customHeight="1">
      <c r="A85" s="256" t="s">
        <v>474</v>
      </c>
      <c r="B85" s="262" t="s">
        <v>388</v>
      </c>
      <c r="C85" s="262" t="s">
        <v>331</v>
      </c>
      <c r="D85" s="262">
        <v>89</v>
      </c>
      <c r="E85" s="262">
        <v>92</v>
      </c>
      <c r="F85" s="262">
        <v>89</v>
      </c>
      <c r="G85" s="262">
        <v>92</v>
      </c>
      <c r="H85" s="268">
        <f>SUM(D85:G85)</f>
        <v>362</v>
      </c>
      <c r="I85" s="268"/>
      <c r="J85" s="268"/>
      <c r="K85" s="262"/>
    </row>
    <row r="86" spans="1:11" ht="15" customHeight="1">
      <c r="A86" s="256" t="s">
        <v>475</v>
      </c>
      <c r="B86" s="262" t="s">
        <v>330</v>
      </c>
      <c r="C86" s="262" t="s">
        <v>328</v>
      </c>
      <c r="D86" s="262">
        <v>96</v>
      </c>
      <c r="E86" s="262">
        <v>91</v>
      </c>
      <c r="F86" s="262">
        <v>86</v>
      </c>
      <c r="G86" s="262">
        <v>89</v>
      </c>
      <c r="H86" s="268">
        <f t="shared" si="1"/>
        <v>362</v>
      </c>
      <c r="I86" s="268"/>
      <c r="J86" s="268"/>
      <c r="K86" s="262"/>
    </row>
    <row r="87" spans="1:11" ht="15" customHeight="1">
      <c r="A87" s="256" t="s">
        <v>476</v>
      </c>
      <c r="B87" s="262" t="s">
        <v>344</v>
      </c>
      <c r="C87" s="262" t="s">
        <v>342</v>
      </c>
      <c r="D87" s="264">
        <v>92</v>
      </c>
      <c r="E87" s="264">
        <v>84</v>
      </c>
      <c r="F87" s="264">
        <v>91</v>
      </c>
      <c r="G87" s="264">
        <v>94</v>
      </c>
      <c r="H87" s="268">
        <f>SUM(D87:G87)</f>
        <v>361</v>
      </c>
      <c r="I87" s="268"/>
      <c r="J87" s="268"/>
      <c r="K87" s="268"/>
    </row>
    <row r="88" spans="1:11" ht="15" customHeight="1">
      <c r="A88" s="256" t="s">
        <v>477</v>
      </c>
      <c r="B88" s="268" t="s">
        <v>387</v>
      </c>
      <c r="C88" s="268" t="s">
        <v>328</v>
      </c>
      <c r="D88" s="268">
        <v>82</v>
      </c>
      <c r="E88" s="268">
        <v>96</v>
      </c>
      <c r="F88" s="268">
        <v>88</v>
      </c>
      <c r="G88" s="268">
        <v>94</v>
      </c>
      <c r="H88" s="268">
        <f>SUM(D88:G88)</f>
        <v>360</v>
      </c>
      <c r="I88" s="268"/>
      <c r="J88" s="268"/>
      <c r="K88" s="268"/>
    </row>
    <row r="89" spans="1:11" ht="15" customHeight="1">
      <c r="A89" s="256" t="s">
        <v>478</v>
      </c>
      <c r="B89" s="267" t="s">
        <v>252</v>
      </c>
      <c r="C89" s="267" t="s">
        <v>233</v>
      </c>
      <c r="D89" s="39">
        <v>90</v>
      </c>
      <c r="E89" s="39">
        <v>84</v>
      </c>
      <c r="F89" s="39">
        <v>90</v>
      </c>
      <c r="G89" s="39">
        <v>95</v>
      </c>
      <c r="H89" s="274">
        <f t="shared" si="1"/>
        <v>359</v>
      </c>
      <c r="I89" s="274"/>
      <c r="J89" s="274"/>
      <c r="K89" s="274"/>
    </row>
    <row r="90" spans="1:11" ht="15" customHeight="1">
      <c r="A90" s="256" t="s">
        <v>479</v>
      </c>
      <c r="B90" s="277" t="s">
        <v>312</v>
      </c>
      <c r="C90" s="262" t="s">
        <v>229</v>
      </c>
      <c r="D90" s="264">
        <v>87</v>
      </c>
      <c r="E90" s="264">
        <v>95</v>
      </c>
      <c r="F90" s="264">
        <v>85</v>
      </c>
      <c r="G90" s="264">
        <v>92</v>
      </c>
      <c r="H90" s="268">
        <f>SUM(D90:G90)</f>
        <v>359</v>
      </c>
      <c r="I90" s="268"/>
      <c r="J90" s="268"/>
      <c r="K90" s="271"/>
    </row>
    <row r="91" spans="1:11" ht="15" customHeight="1">
      <c r="A91" s="256" t="s">
        <v>480</v>
      </c>
      <c r="B91" s="267" t="s">
        <v>323</v>
      </c>
      <c r="C91" s="267" t="s">
        <v>242</v>
      </c>
      <c r="D91" s="267">
        <v>89</v>
      </c>
      <c r="E91" s="267">
        <v>87</v>
      </c>
      <c r="F91" s="267">
        <v>92</v>
      </c>
      <c r="G91" s="267">
        <v>91</v>
      </c>
      <c r="H91" s="268">
        <f t="shared" si="1"/>
        <v>359</v>
      </c>
      <c r="I91" s="268"/>
      <c r="J91" s="268"/>
      <c r="K91" s="267"/>
    </row>
    <row r="92" spans="1:11" ht="15" customHeight="1">
      <c r="A92" s="256" t="s">
        <v>481</v>
      </c>
      <c r="B92" s="273" t="s">
        <v>273</v>
      </c>
      <c r="C92" s="39" t="s">
        <v>242</v>
      </c>
      <c r="D92" s="39">
        <v>90</v>
      </c>
      <c r="E92" s="39">
        <v>91</v>
      </c>
      <c r="F92" s="39">
        <v>88</v>
      </c>
      <c r="G92" s="39">
        <v>90</v>
      </c>
      <c r="H92" s="274">
        <f t="shared" si="1"/>
        <v>359</v>
      </c>
      <c r="I92" s="274"/>
      <c r="J92" s="274"/>
      <c r="K92" s="274"/>
    </row>
    <row r="93" spans="1:11" ht="15" customHeight="1">
      <c r="A93" s="256" t="s">
        <v>482</v>
      </c>
      <c r="B93" s="262" t="s">
        <v>324</v>
      </c>
      <c r="C93" s="262" t="s">
        <v>325</v>
      </c>
      <c r="D93" s="264">
        <v>92</v>
      </c>
      <c r="E93" s="264">
        <v>90</v>
      </c>
      <c r="F93" s="264">
        <v>89</v>
      </c>
      <c r="G93" s="264">
        <v>87</v>
      </c>
      <c r="H93" s="268">
        <f>SUM(D93:G93)</f>
        <v>358</v>
      </c>
      <c r="I93" s="268"/>
      <c r="J93" s="268"/>
      <c r="K93" s="271"/>
    </row>
    <row r="94" spans="1:11" ht="15" customHeight="1">
      <c r="A94" s="256" t="s">
        <v>483</v>
      </c>
      <c r="B94" s="268" t="s">
        <v>385</v>
      </c>
      <c r="C94" s="268" t="s">
        <v>386</v>
      </c>
      <c r="D94" s="268">
        <v>92</v>
      </c>
      <c r="E94" s="268">
        <v>82</v>
      </c>
      <c r="F94" s="268">
        <v>92</v>
      </c>
      <c r="G94" s="268">
        <v>91</v>
      </c>
      <c r="H94" s="268">
        <f>SUM(D94:G94)</f>
        <v>357</v>
      </c>
      <c r="I94" s="268"/>
      <c r="J94" s="268"/>
      <c r="K94" s="268"/>
    </row>
    <row r="95" spans="1:11" ht="15" customHeight="1">
      <c r="A95" s="256" t="s">
        <v>484</v>
      </c>
      <c r="B95" s="278" t="s">
        <v>336</v>
      </c>
      <c r="C95" s="278" t="s">
        <v>337</v>
      </c>
      <c r="D95" s="264">
        <v>92</v>
      </c>
      <c r="E95" s="264">
        <v>90</v>
      </c>
      <c r="F95" s="264">
        <v>87</v>
      </c>
      <c r="G95" s="264">
        <v>88</v>
      </c>
      <c r="H95" s="268">
        <f t="shared" si="1"/>
        <v>357</v>
      </c>
      <c r="I95" s="268"/>
      <c r="J95" s="268"/>
      <c r="K95" s="268"/>
    </row>
    <row r="96" spans="1:11" ht="15" customHeight="1">
      <c r="A96" s="256" t="s">
        <v>485</v>
      </c>
      <c r="B96" s="262" t="s">
        <v>350</v>
      </c>
      <c r="C96" s="262" t="s">
        <v>351</v>
      </c>
      <c r="D96" s="264">
        <v>91</v>
      </c>
      <c r="E96" s="264">
        <v>85</v>
      </c>
      <c r="F96" s="264">
        <v>89</v>
      </c>
      <c r="G96" s="264">
        <v>91</v>
      </c>
      <c r="H96" s="268">
        <f>SUM(D96:G96)</f>
        <v>356</v>
      </c>
      <c r="I96" s="268"/>
      <c r="J96" s="268"/>
      <c r="K96" s="264"/>
    </row>
    <row r="97" spans="1:11" ht="15" customHeight="1">
      <c r="A97" s="256" t="s">
        <v>486</v>
      </c>
      <c r="B97" s="267" t="s">
        <v>340</v>
      </c>
      <c r="C97" s="267" t="s">
        <v>339</v>
      </c>
      <c r="D97" s="39">
        <v>91</v>
      </c>
      <c r="E97" s="39">
        <v>87</v>
      </c>
      <c r="F97" s="39">
        <v>91</v>
      </c>
      <c r="G97" s="39">
        <v>86</v>
      </c>
      <c r="H97" s="268">
        <f t="shared" si="1"/>
        <v>355</v>
      </c>
      <c r="I97" s="268"/>
      <c r="J97" s="268"/>
      <c r="K97" s="274"/>
    </row>
    <row r="98" spans="1:11" ht="15" customHeight="1">
      <c r="A98" s="256" t="s">
        <v>487</v>
      </c>
      <c r="B98" s="268" t="s">
        <v>327</v>
      </c>
      <c r="C98" s="268" t="s">
        <v>328</v>
      </c>
      <c r="D98" s="268">
        <v>92</v>
      </c>
      <c r="E98" s="268">
        <v>89</v>
      </c>
      <c r="F98" s="268">
        <v>84</v>
      </c>
      <c r="G98" s="268">
        <v>89</v>
      </c>
      <c r="H98" s="268">
        <f t="shared" si="1"/>
        <v>354</v>
      </c>
      <c r="I98" s="268"/>
      <c r="J98" s="268"/>
      <c r="K98" s="268"/>
    </row>
    <row r="99" spans="1:11" ht="15" customHeight="1">
      <c r="A99" s="256" t="s">
        <v>488</v>
      </c>
      <c r="B99" s="268" t="s">
        <v>348</v>
      </c>
      <c r="C99" s="268" t="s">
        <v>349</v>
      </c>
      <c r="D99" s="268">
        <v>85</v>
      </c>
      <c r="E99" s="268">
        <v>89</v>
      </c>
      <c r="F99" s="268">
        <v>90</v>
      </c>
      <c r="G99" s="268">
        <v>89</v>
      </c>
      <c r="H99" s="268">
        <f>SUM(D99:G99)</f>
        <v>353</v>
      </c>
      <c r="I99" s="268"/>
      <c r="J99" s="268"/>
      <c r="K99" s="268"/>
    </row>
    <row r="100" spans="1:11" ht="15" customHeight="1">
      <c r="A100" s="256" t="s">
        <v>489</v>
      </c>
      <c r="B100" s="262" t="s">
        <v>309</v>
      </c>
      <c r="C100" s="262" t="s">
        <v>308</v>
      </c>
      <c r="D100" s="262">
        <v>85</v>
      </c>
      <c r="E100" s="262">
        <v>90</v>
      </c>
      <c r="F100" s="262">
        <v>85</v>
      </c>
      <c r="G100" s="262">
        <v>92</v>
      </c>
      <c r="H100" s="268">
        <f>SUM(D100:G100)</f>
        <v>352</v>
      </c>
      <c r="I100" s="268"/>
      <c r="J100" s="268"/>
      <c r="K100" s="265"/>
    </row>
    <row r="101" spans="1:11" ht="15" customHeight="1">
      <c r="A101" s="256" t="s">
        <v>490</v>
      </c>
      <c r="B101" s="267" t="s">
        <v>338</v>
      </c>
      <c r="C101" s="267" t="s">
        <v>339</v>
      </c>
      <c r="D101" s="267">
        <v>89</v>
      </c>
      <c r="E101" s="267">
        <v>90</v>
      </c>
      <c r="F101" s="267">
        <v>79</v>
      </c>
      <c r="G101" s="267">
        <v>92</v>
      </c>
      <c r="H101" s="268">
        <f t="shared" si="1"/>
        <v>350</v>
      </c>
      <c r="I101" s="268"/>
      <c r="J101" s="268"/>
      <c r="K101" s="267"/>
    </row>
    <row r="102" spans="1:11" ht="15" customHeight="1">
      <c r="A102" s="256" t="s">
        <v>491</v>
      </c>
      <c r="B102" s="262" t="s">
        <v>291</v>
      </c>
      <c r="C102" s="262" t="s">
        <v>229</v>
      </c>
      <c r="D102" s="262">
        <v>85</v>
      </c>
      <c r="E102" s="262">
        <v>85</v>
      </c>
      <c r="F102" s="262">
        <v>85</v>
      </c>
      <c r="G102" s="262">
        <v>88</v>
      </c>
      <c r="H102" s="268">
        <f>SUM(D102:G102)</f>
        <v>343</v>
      </c>
      <c r="I102" s="268"/>
      <c r="J102" s="268"/>
      <c r="K102" s="262"/>
    </row>
    <row r="103" spans="1:11" ht="15" customHeight="1">
      <c r="A103" s="256" t="s">
        <v>492</v>
      </c>
      <c r="B103" s="262" t="s">
        <v>326</v>
      </c>
      <c r="C103" s="262" t="s">
        <v>325</v>
      </c>
      <c r="D103" s="264">
        <v>82</v>
      </c>
      <c r="E103" s="264">
        <v>88</v>
      </c>
      <c r="F103" s="264">
        <v>87</v>
      </c>
      <c r="G103" s="264">
        <v>85</v>
      </c>
      <c r="H103" s="268">
        <f t="shared" si="1"/>
        <v>342</v>
      </c>
      <c r="I103" s="268"/>
      <c r="J103" s="268"/>
      <c r="K103" s="271"/>
    </row>
    <row r="104" spans="1:11" ht="15" customHeight="1">
      <c r="A104" s="256" t="s">
        <v>493</v>
      </c>
      <c r="B104" s="267" t="s">
        <v>343</v>
      </c>
      <c r="C104" s="267" t="s">
        <v>342</v>
      </c>
      <c r="D104" s="39">
        <v>83</v>
      </c>
      <c r="E104" s="39">
        <v>87</v>
      </c>
      <c r="F104" s="39">
        <v>85</v>
      </c>
      <c r="G104" s="39">
        <v>52</v>
      </c>
      <c r="H104" s="268">
        <f t="shared" si="1"/>
        <v>307</v>
      </c>
      <c r="I104" s="268"/>
      <c r="J104" s="268"/>
      <c r="K104" s="274"/>
    </row>
    <row r="105" spans="1:11" ht="15" customHeight="1">
      <c r="A105" s="256" t="s">
        <v>494</v>
      </c>
      <c r="B105" s="262" t="s">
        <v>352</v>
      </c>
      <c r="C105" s="262" t="s">
        <v>351</v>
      </c>
      <c r="D105" s="262">
        <v>82</v>
      </c>
      <c r="E105" s="262">
        <v>86</v>
      </c>
      <c r="F105" s="262">
        <v>53</v>
      </c>
      <c r="G105" s="280" t="s">
        <v>1069</v>
      </c>
      <c r="H105" s="268">
        <f>SUM(D105:G105)</f>
        <v>221</v>
      </c>
      <c r="I105" s="268"/>
      <c r="J105" s="268"/>
      <c r="K105" s="265"/>
    </row>
    <row r="106" spans="1:11" ht="15" customHeight="1">
      <c r="A106" s="256" t="s">
        <v>495</v>
      </c>
      <c r="B106" s="267" t="s">
        <v>313</v>
      </c>
      <c r="C106" s="267" t="s">
        <v>383</v>
      </c>
      <c r="D106" s="39"/>
      <c r="E106" s="39"/>
      <c r="F106" s="39"/>
      <c r="G106" s="39"/>
      <c r="H106" s="268">
        <f t="shared" si="1"/>
        <v>0</v>
      </c>
      <c r="I106" s="268"/>
      <c r="J106" s="268"/>
      <c r="K106" s="274" t="s">
        <v>424</v>
      </c>
    </row>
  </sheetData>
  <mergeCells count="3">
    <mergeCell ref="A1:K1"/>
    <mergeCell ref="A2:K2"/>
    <mergeCell ref="A3:K3"/>
  </mergeCells>
  <printOptions horizontalCentered="1"/>
  <pageMargins left="0.5905511811023623" right="0.5905511811023623" top="0.7086614173228347" bottom="0.6692913385826772" header="0.5118110236220472" footer="0.5118110236220472"/>
  <pageSetup horizontalDpi="300" verticalDpi="300" orientation="portrait" paperSize="9" scale="93" r:id="rId1"/>
  <rowBreaks count="2" manualBreakCount="2">
    <brk id="55" max="255" man="1"/>
    <brk id="9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O8" sqref="O8"/>
    </sheetView>
  </sheetViews>
  <sheetFormatPr defaultColWidth="9.00390625" defaultRowHeight="13.5"/>
  <cols>
    <col min="1" max="1" width="6.00390625" style="85" customWidth="1"/>
    <col min="2" max="3" width="4.50390625" style="85" customWidth="1"/>
    <col min="4" max="4" width="14.125" style="85" customWidth="1"/>
    <col min="5" max="5" width="14.875" style="85" customWidth="1"/>
    <col min="6" max="11" width="5.00390625" style="85" customWidth="1"/>
    <col min="12" max="12" width="8.25390625" style="85" customWidth="1"/>
    <col min="13" max="13" width="8.125" style="85" customWidth="1"/>
    <col min="14" max="14" width="5.75390625" style="85" customWidth="1"/>
    <col min="15" max="15" width="9.00390625" style="85" customWidth="1"/>
    <col min="16" max="16384" width="9.00390625" style="85" customWidth="1"/>
  </cols>
  <sheetData>
    <row r="1" spans="1:15" ht="18.75" customHeight="1">
      <c r="A1" s="203" t="s">
        <v>522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8.75" customHeight="1">
      <c r="A2" s="204" t="s">
        <v>123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8.75">
      <c r="A3" s="206" t="s">
        <v>573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5" spans="1:15" ht="13.5">
      <c r="A5" s="87" t="s">
        <v>243</v>
      </c>
      <c r="B5" s="87" t="s">
        <v>219</v>
      </c>
      <c r="C5" s="87" t="s">
        <v>220</v>
      </c>
      <c r="D5" s="87" t="s">
        <v>221</v>
      </c>
      <c r="E5" s="87" t="s">
        <v>222</v>
      </c>
      <c r="F5" s="87" t="s">
        <v>124</v>
      </c>
      <c r="G5" s="87" t="s">
        <v>125</v>
      </c>
      <c r="H5" s="87" t="s">
        <v>126</v>
      </c>
      <c r="I5" s="87" t="s">
        <v>127</v>
      </c>
      <c r="J5" s="87" t="s">
        <v>128</v>
      </c>
      <c r="K5" s="87" t="s">
        <v>129</v>
      </c>
      <c r="L5" s="115" t="s">
        <v>520</v>
      </c>
      <c r="M5" s="87" t="s">
        <v>521</v>
      </c>
      <c r="N5" s="87" t="s">
        <v>223</v>
      </c>
      <c r="O5" s="87" t="s">
        <v>224</v>
      </c>
    </row>
    <row r="6" spans="1:15" ht="14.25">
      <c r="A6" s="351" t="s">
        <v>390</v>
      </c>
      <c r="B6" s="267">
        <v>2</v>
      </c>
      <c r="C6" s="267">
        <v>37</v>
      </c>
      <c r="D6" s="267" t="s">
        <v>130</v>
      </c>
      <c r="E6" s="267" t="s">
        <v>235</v>
      </c>
      <c r="F6" s="267">
        <v>96</v>
      </c>
      <c r="G6" s="267">
        <v>96</v>
      </c>
      <c r="H6" s="267">
        <v>95</v>
      </c>
      <c r="I6" s="267">
        <v>94</v>
      </c>
      <c r="J6" s="267">
        <v>92</v>
      </c>
      <c r="K6" s="267">
        <v>94</v>
      </c>
      <c r="L6" s="376">
        <v>94.2</v>
      </c>
      <c r="M6" s="376">
        <v>661.2</v>
      </c>
      <c r="N6" s="267">
        <f aca="true" t="shared" si="0" ref="N6:N13">SUM(F6:K6)</f>
        <v>567</v>
      </c>
      <c r="O6" s="267"/>
    </row>
    <row r="7" spans="1:15" ht="14.25">
      <c r="A7" s="351" t="s">
        <v>391</v>
      </c>
      <c r="B7" s="267">
        <v>1</v>
      </c>
      <c r="C7" s="267">
        <v>14</v>
      </c>
      <c r="D7" s="165" t="s">
        <v>519</v>
      </c>
      <c r="E7" s="165" t="s">
        <v>231</v>
      </c>
      <c r="F7" s="165">
        <v>96</v>
      </c>
      <c r="G7" s="165">
        <v>96</v>
      </c>
      <c r="H7" s="165">
        <v>90</v>
      </c>
      <c r="I7" s="165">
        <v>94</v>
      </c>
      <c r="J7" s="165">
        <v>95</v>
      </c>
      <c r="K7" s="165">
        <v>91</v>
      </c>
      <c r="L7" s="376">
        <v>97.4</v>
      </c>
      <c r="M7" s="376">
        <v>659.4</v>
      </c>
      <c r="N7" s="165">
        <f t="shared" si="0"/>
        <v>562</v>
      </c>
      <c r="O7" s="354"/>
    </row>
    <row r="8" spans="1:15" ht="14.25">
      <c r="A8" s="351" t="s">
        <v>392</v>
      </c>
      <c r="B8" s="267">
        <v>1</v>
      </c>
      <c r="C8" s="267">
        <v>12</v>
      </c>
      <c r="D8" s="267" t="s">
        <v>257</v>
      </c>
      <c r="E8" s="267" t="s">
        <v>235</v>
      </c>
      <c r="F8" s="267">
        <v>97</v>
      </c>
      <c r="G8" s="267">
        <v>95</v>
      </c>
      <c r="H8" s="267">
        <v>95</v>
      </c>
      <c r="I8" s="267">
        <v>93</v>
      </c>
      <c r="J8" s="267">
        <v>91</v>
      </c>
      <c r="K8" s="267">
        <v>93</v>
      </c>
      <c r="L8" s="376">
        <v>95</v>
      </c>
      <c r="M8" s="376">
        <v>659</v>
      </c>
      <c r="N8" s="267">
        <f t="shared" si="0"/>
        <v>564</v>
      </c>
      <c r="O8" s="354"/>
    </row>
    <row r="9" spans="1:15" ht="14.25">
      <c r="A9" s="351" t="s">
        <v>393</v>
      </c>
      <c r="B9" s="267">
        <v>1</v>
      </c>
      <c r="C9" s="267">
        <v>11</v>
      </c>
      <c r="D9" s="267" t="s">
        <v>316</v>
      </c>
      <c r="E9" s="267" t="s">
        <v>234</v>
      </c>
      <c r="F9" s="267">
        <v>99</v>
      </c>
      <c r="G9" s="267">
        <v>96</v>
      </c>
      <c r="H9" s="267">
        <v>88</v>
      </c>
      <c r="I9" s="267">
        <v>94</v>
      </c>
      <c r="J9" s="267">
        <v>95</v>
      </c>
      <c r="K9" s="267">
        <v>92</v>
      </c>
      <c r="L9" s="376">
        <v>94.6</v>
      </c>
      <c r="M9" s="376">
        <v>658.6</v>
      </c>
      <c r="N9" s="267">
        <f t="shared" si="0"/>
        <v>564</v>
      </c>
      <c r="O9" s="354"/>
    </row>
    <row r="10" spans="1:15" ht="14.25">
      <c r="A10" s="351" t="s">
        <v>394</v>
      </c>
      <c r="B10" s="267">
        <v>2</v>
      </c>
      <c r="C10" s="267">
        <v>47</v>
      </c>
      <c r="D10" s="267" t="s">
        <v>574</v>
      </c>
      <c r="E10" s="267" t="s">
        <v>235</v>
      </c>
      <c r="F10" s="267">
        <v>98</v>
      </c>
      <c r="G10" s="267">
        <v>97</v>
      </c>
      <c r="H10" s="267">
        <v>91</v>
      </c>
      <c r="I10" s="267">
        <v>92</v>
      </c>
      <c r="J10" s="267">
        <v>95</v>
      </c>
      <c r="K10" s="267">
        <v>90</v>
      </c>
      <c r="L10" s="376">
        <v>95.4</v>
      </c>
      <c r="M10" s="376">
        <v>658.4</v>
      </c>
      <c r="N10" s="267">
        <f t="shared" si="0"/>
        <v>563</v>
      </c>
      <c r="O10" s="267" t="s">
        <v>1102</v>
      </c>
    </row>
    <row r="11" spans="1:15" ht="14.25">
      <c r="A11" s="351" t="s">
        <v>395</v>
      </c>
      <c r="B11" s="267">
        <v>2</v>
      </c>
      <c r="C11" s="267">
        <v>28</v>
      </c>
      <c r="D11" s="267" t="s">
        <v>251</v>
      </c>
      <c r="E11" s="267" t="s">
        <v>231</v>
      </c>
      <c r="F11" s="267">
        <v>99</v>
      </c>
      <c r="G11" s="267">
        <v>97</v>
      </c>
      <c r="H11" s="267">
        <v>91</v>
      </c>
      <c r="I11" s="267">
        <v>91</v>
      </c>
      <c r="J11" s="267">
        <v>91</v>
      </c>
      <c r="K11" s="267">
        <v>94</v>
      </c>
      <c r="L11" s="376">
        <v>92.3</v>
      </c>
      <c r="M11" s="376">
        <v>655.3</v>
      </c>
      <c r="N11" s="267">
        <f t="shared" si="0"/>
        <v>563</v>
      </c>
      <c r="O11" s="267"/>
    </row>
    <row r="12" spans="1:15" ht="14.25">
      <c r="A12" s="351" t="s">
        <v>396</v>
      </c>
      <c r="B12" s="165">
        <v>3</v>
      </c>
      <c r="C12" s="165">
        <v>11</v>
      </c>
      <c r="D12" s="267" t="s">
        <v>927</v>
      </c>
      <c r="E12" s="267" t="s">
        <v>231</v>
      </c>
      <c r="F12" s="267">
        <v>97</v>
      </c>
      <c r="G12" s="267">
        <v>99</v>
      </c>
      <c r="H12" s="267">
        <v>87</v>
      </c>
      <c r="I12" s="267">
        <v>94</v>
      </c>
      <c r="J12" s="267">
        <v>89</v>
      </c>
      <c r="K12" s="267">
        <v>96</v>
      </c>
      <c r="L12" s="376">
        <v>85.9</v>
      </c>
      <c r="M12" s="376">
        <v>647.9</v>
      </c>
      <c r="N12" s="267">
        <f t="shared" si="0"/>
        <v>562</v>
      </c>
      <c r="O12" s="165"/>
    </row>
    <row r="13" spans="1:15" ht="14.25">
      <c r="A13" s="351" t="s">
        <v>397</v>
      </c>
      <c r="B13" s="267">
        <v>1</v>
      </c>
      <c r="C13" s="267">
        <v>8</v>
      </c>
      <c r="D13" s="267" t="s">
        <v>592</v>
      </c>
      <c r="E13" s="267" t="s">
        <v>236</v>
      </c>
      <c r="F13" s="267">
        <v>93</v>
      </c>
      <c r="G13" s="267">
        <v>97</v>
      </c>
      <c r="H13" s="267">
        <v>92</v>
      </c>
      <c r="I13" s="267">
        <v>87</v>
      </c>
      <c r="J13" s="267">
        <v>95</v>
      </c>
      <c r="K13" s="267">
        <v>96</v>
      </c>
      <c r="L13" s="376">
        <v>80.5</v>
      </c>
      <c r="M13" s="376">
        <v>640.5</v>
      </c>
      <c r="N13" s="267">
        <f t="shared" si="0"/>
        <v>560</v>
      </c>
      <c r="O13" s="354"/>
    </row>
    <row r="14" spans="1:15" ht="14.25">
      <c r="A14" s="351" t="s">
        <v>398</v>
      </c>
      <c r="B14" s="165">
        <v>3</v>
      </c>
      <c r="C14" s="165">
        <v>16</v>
      </c>
      <c r="D14" s="165" t="s">
        <v>747</v>
      </c>
      <c r="E14" s="165" t="s">
        <v>230</v>
      </c>
      <c r="F14" s="165">
        <v>95</v>
      </c>
      <c r="G14" s="165">
        <v>98</v>
      </c>
      <c r="H14" s="165">
        <v>94</v>
      </c>
      <c r="I14" s="165">
        <v>89</v>
      </c>
      <c r="J14" s="165">
        <v>96</v>
      </c>
      <c r="K14" s="165">
        <v>88</v>
      </c>
      <c r="L14" s="165"/>
      <c r="M14" s="165"/>
      <c r="N14" s="165">
        <f aca="true" t="shared" si="1" ref="N14:N37">SUM(F14:K14)</f>
        <v>560</v>
      </c>
      <c r="O14" s="165"/>
    </row>
    <row r="15" spans="1:15" ht="14.25">
      <c r="A15" s="351" t="s">
        <v>399</v>
      </c>
      <c r="B15" s="267">
        <v>2</v>
      </c>
      <c r="C15" s="267">
        <v>8</v>
      </c>
      <c r="D15" s="267" t="s">
        <v>131</v>
      </c>
      <c r="E15" s="267" t="s">
        <v>236</v>
      </c>
      <c r="F15" s="267">
        <v>98</v>
      </c>
      <c r="G15" s="267">
        <v>98</v>
      </c>
      <c r="H15" s="267">
        <v>91</v>
      </c>
      <c r="I15" s="267">
        <v>92</v>
      </c>
      <c r="J15" s="267">
        <v>91</v>
      </c>
      <c r="K15" s="267">
        <v>89</v>
      </c>
      <c r="L15" s="267"/>
      <c r="M15" s="267"/>
      <c r="N15" s="267">
        <f t="shared" si="1"/>
        <v>559</v>
      </c>
      <c r="O15" s="267"/>
    </row>
    <row r="16" spans="1:15" ht="14.25">
      <c r="A16" s="351" t="s">
        <v>400</v>
      </c>
      <c r="B16" s="267">
        <v>2</v>
      </c>
      <c r="C16" s="267">
        <v>36</v>
      </c>
      <c r="D16" s="267" t="s">
        <v>132</v>
      </c>
      <c r="E16" s="267" t="s">
        <v>231</v>
      </c>
      <c r="F16" s="267">
        <v>97</v>
      </c>
      <c r="G16" s="267">
        <v>95</v>
      </c>
      <c r="H16" s="267">
        <v>95</v>
      </c>
      <c r="I16" s="267">
        <v>93</v>
      </c>
      <c r="J16" s="267">
        <v>90</v>
      </c>
      <c r="K16" s="267">
        <v>89</v>
      </c>
      <c r="L16" s="267"/>
      <c r="M16" s="267"/>
      <c r="N16" s="267">
        <f t="shared" si="1"/>
        <v>559</v>
      </c>
      <c r="O16" s="267"/>
    </row>
    <row r="17" spans="1:15" ht="14.25">
      <c r="A17" s="351" t="s">
        <v>401</v>
      </c>
      <c r="B17" s="267">
        <v>1</v>
      </c>
      <c r="C17" s="267">
        <v>37</v>
      </c>
      <c r="D17" s="267" t="s">
        <v>959</v>
      </c>
      <c r="E17" s="267" t="s">
        <v>235</v>
      </c>
      <c r="F17" s="267">
        <v>94</v>
      </c>
      <c r="G17" s="267">
        <v>94</v>
      </c>
      <c r="H17" s="267">
        <v>92</v>
      </c>
      <c r="I17" s="267">
        <v>91</v>
      </c>
      <c r="J17" s="267">
        <v>94</v>
      </c>
      <c r="K17" s="267">
        <v>92</v>
      </c>
      <c r="L17" s="267"/>
      <c r="M17" s="267"/>
      <c r="N17" s="267">
        <f t="shared" si="1"/>
        <v>557</v>
      </c>
      <c r="O17" s="267"/>
    </row>
    <row r="18" spans="1:15" ht="14.25">
      <c r="A18" s="351" t="s">
        <v>402</v>
      </c>
      <c r="B18" s="165">
        <v>3</v>
      </c>
      <c r="C18" s="165">
        <v>8</v>
      </c>
      <c r="D18" s="165" t="s">
        <v>613</v>
      </c>
      <c r="E18" s="165" t="s">
        <v>236</v>
      </c>
      <c r="F18" s="165">
        <v>97</v>
      </c>
      <c r="G18" s="165">
        <v>98</v>
      </c>
      <c r="H18" s="165">
        <v>87</v>
      </c>
      <c r="I18" s="165">
        <v>90</v>
      </c>
      <c r="J18" s="165">
        <v>94</v>
      </c>
      <c r="K18" s="165">
        <v>91</v>
      </c>
      <c r="L18" s="165"/>
      <c r="M18" s="165"/>
      <c r="N18" s="165">
        <f t="shared" si="1"/>
        <v>557</v>
      </c>
      <c r="O18" s="165"/>
    </row>
    <row r="19" spans="1:15" ht="14.25">
      <c r="A19" s="351" t="s">
        <v>403</v>
      </c>
      <c r="B19" s="267">
        <v>2</v>
      </c>
      <c r="C19" s="267">
        <v>13</v>
      </c>
      <c r="D19" s="267" t="s">
        <v>939</v>
      </c>
      <c r="E19" s="267" t="s">
        <v>366</v>
      </c>
      <c r="F19" s="267">
        <v>98</v>
      </c>
      <c r="G19" s="267">
        <v>98</v>
      </c>
      <c r="H19" s="267">
        <v>91</v>
      </c>
      <c r="I19" s="267">
        <v>90</v>
      </c>
      <c r="J19" s="267">
        <v>87</v>
      </c>
      <c r="K19" s="267">
        <v>92</v>
      </c>
      <c r="L19" s="267"/>
      <c r="M19" s="267"/>
      <c r="N19" s="267">
        <f t="shared" si="1"/>
        <v>556</v>
      </c>
      <c r="O19" s="267"/>
    </row>
    <row r="20" spans="1:15" ht="14.25">
      <c r="A20" s="351" t="s">
        <v>404</v>
      </c>
      <c r="B20" s="165">
        <v>3</v>
      </c>
      <c r="C20" s="165">
        <v>45</v>
      </c>
      <c r="D20" s="165" t="s">
        <v>957</v>
      </c>
      <c r="E20" s="165" t="s">
        <v>581</v>
      </c>
      <c r="F20" s="165">
        <v>96</v>
      </c>
      <c r="G20" s="165">
        <v>95</v>
      </c>
      <c r="H20" s="165">
        <v>90</v>
      </c>
      <c r="I20" s="165">
        <v>90</v>
      </c>
      <c r="J20" s="165">
        <v>92</v>
      </c>
      <c r="K20" s="165">
        <v>92</v>
      </c>
      <c r="L20" s="165"/>
      <c r="M20" s="165"/>
      <c r="N20" s="165">
        <f t="shared" si="1"/>
        <v>555</v>
      </c>
      <c r="O20" s="165"/>
    </row>
    <row r="21" spans="1:15" ht="14.25">
      <c r="A21" s="351" t="s">
        <v>405</v>
      </c>
      <c r="B21" s="267">
        <v>1</v>
      </c>
      <c r="C21" s="267">
        <v>10</v>
      </c>
      <c r="D21" s="267" t="s">
        <v>133</v>
      </c>
      <c r="E21" s="267" t="s">
        <v>238</v>
      </c>
      <c r="F21" s="267">
        <v>92</v>
      </c>
      <c r="G21" s="267">
        <v>98</v>
      </c>
      <c r="H21" s="267">
        <v>91</v>
      </c>
      <c r="I21" s="267">
        <v>96</v>
      </c>
      <c r="J21" s="267">
        <v>88</v>
      </c>
      <c r="K21" s="267">
        <v>90</v>
      </c>
      <c r="L21" s="267"/>
      <c r="M21" s="267"/>
      <c r="N21" s="267">
        <f t="shared" si="1"/>
        <v>555</v>
      </c>
      <c r="O21" s="354"/>
    </row>
    <row r="22" spans="1:15" ht="14.25">
      <c r="A22" s="351" t="s">
        <v>406</v>
      </c>
      <c r="B22" s="165">
        <v>3</v>
      </c>
      <c r="C22" s="165">
        <v>29</v>
      </c>
      <c r="D22" s="165" t="s">
        <v>358</v>
      </c>
      <c r="E22" s="165" t="s">
        <v>357</v>
      </c>
      <c r="F22" s="165">
        <v>91</v>
      </c>
      <c r="G22" s="165">
        <v>97</v>
      </c>
      <c r="H22" s="165">
        <v>92</v>
      </c>
      <c r="I22" s="165">
        <v>91</v>
      </c>
      <c r="J22" s="165">
        <v>90</v>
      </c>
      <c r="K22" s="165">
        <v>93</v>
      </c>
      <c r="L22" s="165"/>
      <c r="M22" s="165"/>
      <c r="N22" s="165">
        <f t="shared" si="1"/>
        <v>554</v>
      </c>
      <c r="O22" s="165"/>
    </row>
    <row r="23" spans="1:15" ht="14.25">
      <c r="A23" s="351" t="s">
        <v>407</v>
      </c>
      <c r="B23" s="267">
        <v>2</v>
      </c>
      <c r="C23" s="267">
        <v>14</v>
      </c>
      <c r="D23" s="267" t="s">
        <v>974</v>
      </c>
      <c r="E23" s="267" t="s">
        <v>234</v>
      </c>
      <c r="F23" s="267">
        <v>97</v>
      </c>
      <c r="G23" s="267">
        <v>93</v>
      </c>
      <c r="H23" s="267">
        <v>88</v>
      </c>
      <c r="I23" s="267">
        <v>85</v>
      </c>
      <c r="J23" s="267">
        <v>94</v>
      </c>
      <c r="K23" s="267">
        <v>96</v>
      </c>
      <c r="L23" s="267"/>
      <c r="M23" s="267"/>
      <c r="N23" s="267">
        <f t="shared" si="1"/>
        <v>553</v>
      </c>
      <c r="O23" s="267"/>
    </row>
    <row r="24" spans="1:15" ht="14.25">
      <c r="A24" s="351" t="s">
        <v>408</v>
      </c>
      <c r="B24" s="267">
        <v>2</v>
      </c>
      <c r="C24" s="267">
        <v>33</v>
      </c>
      <c r="D24" s="267" t="s">
        <v>266</v>
      </c>
      <c r="E24" s="267" t="s">
        <v>236</v>
      </c>
      <c r="F24" s="267">
        <v>94</v>
      </c>
      <c r="G24" s="267">
        <v>93</v>
      </c>
      <c r="H24" s="267">
        <v>95</v>
      </c>
      <c r="I24" s="267">
        <v>91</v>
      </c>
      <c r="J24" s="267">
        <v>88</v>
      </c>
      <c r="K24" s="267">
        <v>92</v>
      </c>
      <c r="L24" s="267"/>
      <c r="M24" s="267"/>
      <c r="N24" s="267">
        <f t="shared" si="1"/>
        <v>553</v>
      </c>
      <c r="O24" s="267"/>
    </row>
    <row r="25" spans="1:15" ht="14.25">
      <c r="A25" s="351" t="s">
        <v>409</v>
      </c>
      <c r="B25" s="267">
        <v>1</v>
      </c>
      <c r="C25" s="267">
        <v>28</v>
      </c>
      <c r="D25" s="267" t="s">
        <v>134</v>
      </c>
      <c r="E25" s="267" t="s">
        <v>231</v>
      </c>
      <c r="F25" s="267">
        <v>97</v>
      </c>
      <c r="G25" s="267">
        <v>98</v>
      </c>
      <c r="H25" s="267">
        <v>90</v>
      </c>
      <c r="I25" s="267">
        <v>86</v>
      </c>
      <c r="J25" s="267">
        <v>91</v>
      </c>
      <c r="K25" s="267">
        <v>91</v>
      </c>
      <c r="L25" s="267"/>
      <c r="M25" s="267"/>
      <c r="N25" s="267">
        <f t="shared" si="1"/>
        <v>553</v>
      </c>
      <c r="O25" s="354"/>
    </row>
    <row r="26" spans="1:15" ht="14.25">
      <c r="A26" s="351" t="s">
        <v>410</v>
      </c>
      <c r="B26" s="267">
        <v>1</v>
      </c>
      <c r="C26" s="267">
        <v>47</v>
      </c>
      <c r="D26" s="267" t="s">
        <v>965</v>
      </c>
      <c r="E26" s="267" t="s">
        <v>235</v>
      </c>
      <c r="F26" s="267">
        <v>98</v>
      </c>
      <c r="G26" s="267">
        <v>97</v>
      </c>
      <c r="H26" s="267">
        <v>91</v>
      </c>
      <c r="I26" s="267">
        <v>92</v>
      </c>
      <c r="J26" s="267">
        <v>90</v>
      </c>
      <c r="K26" s="267">
        <v>83</v>
      </c>
      <c r="L26" s="267"/>
      <c r="M26" s="267"/>
      <c r="N26" s="267">
        <f t="shared" si="1"/>
        <v>551</v>
      </c>
      <c r="O26" s="354"/>
    </row>
    <row r="27" spans="1:15" ht="14.25">
      <c r="A27" s="351" t="s">
        <v>411</v>
      </c>
      <c r="B27" s="165">
        <v>3</v>
      </c>
      <c r="C27" s="165">
        <v>44</v>
      </c>
      <c r="D27" s="165" t="s">
        <v>270</v>
      </c>
      <c r="E27" s="165" t="s">
        <v>640</v>
      </c>
      <c r="F27" s="165">
        <v>95</v>
      </c>
      <c r="G27" s="165">
        <v>91</v>
      </c>
      <c r="H27" s="165">
        <v>92</v>
      </c>
      <c r="I27" s="165">
        <v>87</v>
      </c>
      <c r="J27" s="165">
        <v>92</v>
      </c>
      <c r="K27" s="165">
        <v>92</v>
      </c>
      <c r="L27" s="165"/>
      <c r="M27" s="165"/>
      <c r="N27" s="165">
        <f t="shared" si="1"/>
        <v>549</v>
      </c>
      <c r="O27" s="165"/>
    </row>
    <row r="28" spans="1:15" ht="14.25">
      <c r="A28" s="351" t="s">
        <v>412</v>
      </c>
      <c r="B28" s="267">
        <v>1</v>
      </c>
      <c r="C28" s="267">
        <v>17</v>
      </c>
      <c r="D28" s="267" t="s">
        <v>135</v>
      </c>
      <c r="E28" s="267" t="s">
        <v>331</v>
      </c>
      <c r="F28" s="267">
        <v>95</v>
      </c>
      <c r="G28" s="267">
        <v>96</v>
      </c>
      <c r="H28" s="267">
        <v>90</v>
      </c>
      <c r="I28" s="267">
        <v>90</v>
      </c>
      <c r="J28" s="267">
        <v>91</v>
      </c>
      <c r="K28" s="267">
        <v>87</v>
      </c>
      <c r="L28" s="267"/>
      <c r="M28" s="267"/>
      <c r="N28" s="267">
        <f t="shared" si="1"/>
        <v>549</v>
      </c>
      <c r="O28" s="354"/>
    </row>
    <row r="29" spans="1:15" ht="14.25">
      <c r="A29" s="351" t="s">
        <v>413</v>
      </c>
      <c r="B29" s="267">
        <v>2</v>
      </c>
      <c r="C29" s="267">
        <v>7</v>
      </c>
      <c r="D29" s="267" t="s">
        <v>272</v>
      </c>
      <c r="E29" s="267" t="s">
        <v>242</v>
      </c>
      <c r="F29" s="267">
        <v>93</v>
      </c>
      <c r="G29" s="267">
        <v>93</v>
      </c>
      <c r="H29" s="267">
        <v>93</v>
      </c>
      <c r="I29" s="267">
        <v>84</v>
      </c>
      <c r="J29" s="267">
        <v>89</v>
      </c>
      <c r="K29" s="267">
        <v>95</v>
      </c>
      <c r="L29" s="267"/>
      <c r="M29" s="267"/>
      <c r="N29" s="267">
        <f t="shared" si="1"/>
        <v>547</v>
      </c>
      <c r="O29" s="267"/>
    </row>
    <row r="30" spans="1:15" ht="14.25">
      <c r="A30" s="351" t="s">
        <v>414</v>
      </c>
      <c r="B30" s="165">
        <v>3</v>
      </c>
      <c r="C30" s="165">
        <v>12</v>
      </c>
      <c r="D30" s="165" t="s">
        <v>136</v>
      </c>
      <c r="E30" s="165" t="s">
        <v>235</v>
      </c>
      <c r="F30" s="165">
        <v>95</v>
      </c>
      <c r="G30" s="165">
        <v>94</v>
      </c>
      <c r="H30" s="165">
        <v>87</v>
      </c>
      <c r="I30" s="165">
        <v>88</v>
      </c>
      <c r="J30" s="165">
        <v>91</v>
      </c>
      <c r="K30" s="165">
        <v>92</v>
      </c>
      <c r="L30" s="165"/>
      <c r="M30" s="165"/>
      <c r="N30" s="165">
        <f t="shared" si="1"/>
        <v>547</v>
      </c>
      <c r="O30" s="165"/>
    </row>
    <row r="31" spans="1:15" ht="14.25">
      <c r="A31" s="351" t="s">
        <v>415</v>
      </c>
      <c r="B31" s="267">
        <v>2</v>
      </c>
      <c r="C31" s="267">
        <v>10</v>
      </c>
      <c r="D31" s="267" t="s">
        <v>389</v>
      </c>
      <c r="E31" s="267" t="s">
        <v>238</v>
      </c>
      <c r="F31" s="267">
        <v>95</v>
      </c>
      <c r="G31" s="267">
        <v>92</v>
      </c>
      <c r="H31" s="267">
        <v>85</v>
      </c>
      <c r="I31" s="267">
        <v>92</v>
      </c>
      <c r="J31" s="267">
        <v>93</v>
      </c>
      <c r="K31" s="267">
        <v>90</v>
      </c>
      <c r="L31" s="267"/>
      <c r="M31" s="267"/>
      <c r="N31" s="267">
        <f t="shared" si="1"/>
        <v>547</v>
      </c>
      <c r="O31" s="267"/>
    </row>
    <row r="32" spans="1:15" ht="14.25">
      <c r="A32" s="351" t="s">
        <v>416</v>
      </c>
      <c r="B32" s="267">
        <v>2</v>
      </c>
      <c r="C32" s="267">
        <v>12</v>
      </c>
      <c r="D32" s="267" t="s">
        <v>256</v>
      </c>
      <c r="E32" s="267" t="s">
        <v>235</v>
      </c>
      <c r="F32" s="267">
        <v>95</v>
      </c>
      <c r="G32" s="267">
        <v>92</v>
      </c>
      <c r="H32" s="267">
        <v>92</v>
      </c>
      <c r="I32" s="267">
        <v>87</v>
      </c>
      <c r="J32" s="267">
        <v>92</v>
      </c>
      <c r="K32" s="267">
        <v>89</v>
      </c>
      <c r="L32" s="267"/>
      <c r="M32" s="267"/>
      <c r="N32" s="267">
        <f t="shared" si="1"/>
        <v>547</v>
      </c>
      <c r="O32" s="267"/>
    </row>
    <row r="33" spans="1:15" ht="14.25">
      <c r="A33" s="351" t="s">
        <v>417</v>
      </c>
      <c r="B33" s="267">
        <v>2</v>
      </c>
      <c r="C33" s="267">
        <v>6</v>
      </c>
      <c r="D33" s="267" t="s">
        <v>796</v>
      </c>
      <c r="E33" s="267" t="s">
        <v>954</v>
      </c>
      <c r="F33" s="267">
        <v>92</v>
      </c>
      <c r="G33" s="267">
        <v>98</v>
      </c>
      <c r="H33" s="267">
        <v>90</v>
      </c>
      <c r="I33" s="267">
        <v>82</v>
      </c>
      <c r="J33" s="267">
        <v>91</v>
      </c>
      <c r="K33" s="267">
        <v>93</v>
      </c>
      <c r="L33" s="267"/>
      <c r="M33" s="267"/>
      <c r="N33" s="267">
        <f t="shared" si="1"/>
        <v>546</v>
      </c>
      <c r="O33" s="267"/>
    </row>
    <row r="34" spans="1:15" ht="14.25">
      <c r="A34" s="351" t="s">
        <v>418</v>
      </c>
      <c r="B34" s="267">
        <v>2</v>
      </c>
      <c r="C34" s="267">
        <v>11</v>
      </c>
      <c r="D34" s="267" t="s">
        <v>301</v>
      </c>
      <c r="E34" s="267" t="s">
        <v>231</v>
      </c>
      <c r="F34" s="267">
        <v>92</v>
      </c>
      <c r="G34" s="267">
        <v>94</v>
      </c>
      <c r="H34" s="267">
        <v>87</v>
      </c>
      <c r="I34" s="267">
        <v>88</v>
      </c>
      <c r="J34" s="267">
        <v>90</v>
      </c>
      <c r="K34" s="267">
        <v>94</v>
      </c>
      <c r="L34" s="267"/>
      <c r="M34" s="267"/>
      <c r="N34" s="267">
        <f t="shared" si="1"/>
        <v>545</v>
      </c>
      <c r="O34" s="267"/>
    </row>
    <row r="35" spans="1:15" ht="14.25">
      <c r="A35" s="351" t="s">
        <v>419</v>
      </c>
      <c r="B35" s="267">
        <v>2</v>
      </c>
      <c r="C35" s="267">
        <v>4</v>
      </c>
      <c r="D35" s="267" t="s">
        <v>361</v>
      </c>
      <c r="E35" s="267" t="s">
        <v>357</v>
      </c>
      <c r="F35" s="267">
        <v>93</v>
      </c>
      <c r="G35" s="267">
        <v>95</v>
      </c>
      <c r="H35" s="267">
        <v>88</v>
      </c>
      <c r="I35" s="267">
        <v>91</v>
      </c>
      <c r="J35" s="267">
        <v>88</v>
      </c>
      <c r="K35" s="267">
        <v>90</v>
      </c>
      <c r="L35" s="267"/>
      <c r="M35" s="267"/>
      <c r="N35" s="267">
        <f t="shared" si="1"/>
        <v>545</v>
      </c>
      <c r="O35" s="267"/>
    </row>
    <row r="36" spans="1:15" ht="14.25">
      <c r="A36" s="351" t="s">
        <v>420</v>
      </c>
      <c r="B36" s="267">
        <v>2</v>
      </c>
      <c r="C36" s="267">
        <v>35</v>
      </c>
      <c r="D36" s="267" t="s">
        <v>614</v>
      </c>
      <c r="E36" s="267" t="s">
        <v>238</v>
      </c>
      <c r="F36" s="267">
        <v>93</v>
      </c>
      <c r="G36" s="267">
        <v>93</v>
      </c>
      <c r="H36" s="267">
        <v>86</v>
      </c>
      <c r="I36" s="267">
        <v>91</v>
      </c>
      <c r="J36" s="267">
        <v>87</v>
      </c>
      <c r="K36" s="267">
        <v>94</v>
      </c>
      <c r="L36" s="267"/>
      <c r="M36" s="267"/>
      <c r="N36" s="267">
        <f t="shared" si="1"/>
        <v>544</v>
      </c>
      <c r="O36" s="267"/>
    </row>
    <row r="37" spans="1:15" ht="14.25">
      <c r="A37" s="351" t="s">
        <v>421</v>
      </c>
      <c r="B37" s="267">
        <v>2</v>
      </c>
      <c r="C37" s="267">
        <v>19</v>
      </c>
      <c r="D37" s="267" t="s">
        <v>824</v>
      </c>
      <c r="E37" s="267" t="s">
        <v>555</v>
      </c>
      <c r="F37" s="267">
        <v>98</v>
      </c>
      <c r="G37" s="267">
        <v>94</v>
      </c>
      <c r="H37" s="267">
        <v>86</v>
      </c>
      <c r="I37" s="267">
        <v>86</v>
      </c>
      <c r="J37" s="267">
        <v>87</v>
      </c>
      <c r="K37" s="267">
        <v>93</v>
      </c>
      <c r="L37" s="267"/>
      <c r="M37" s="267"/>
      <c r="N37" s="267">
        <f t="shared" si="1"/>
        <v>544</v>
      </c>
      <c r="O37" s="267"/>
    </row>
    <row r="38" spans="1:15" ht="14.25">
      <c r="A38" s="351" t="s">
        <v>422</v>
      </c>
      <c r="B38" s="267">
        <v>1</v>
      </c>
      <c r="C38" s="267">
        <v>20</v>
      </c>
      <c r="D38" s="267" t="s">
        <v>137</v>
      </c>
      <c r="E38" s="267" t="s">
        <v>240</v>
      </c>
      <c r="F38" s="267">
        <v>97</v>
      </c>
      <c r="G38" s="267">
        <v>97</v>
      </c>
      <c r="H38" s="267">
        <v>87</v>
      </c>
      <c r="I38" s="267">
        <v>86</v>
      </c>
      <c r="J38" s="267">
        <v>82</v>
      </c>
      <c r="K38" s="267">
        <v>94</v>
      </c>
      <c r="L38" s="267"/>
      <c r="M38" s="267"/>
      <c r="N38" s="267">
        <f aca="true" t="shared" si="2" ref="N38:N69">SUM(F38:K38)</f>
        <v>543</v>
      </c>
      <c r="O38" s="354"/>
    </row>
    <row r="39" spans="1:15" ht="14.25">
      <c r="A39" s="351" t="s">
        <v>427</v>
      </c>
      <c r="B39" s="267">
        <v>1</v>
      </c>
      <c r="C39" s="267">
        <v>19</v>
      </c>
      <c r="D39" s="267" t="s">
        <v>1060</v>
      </c>
      <c r="E39" s="267" t="s">
        <v>555</v>
      </c>
      <c r="F39" s="267">
        <v>87</v>
      </c>
      <c r="G39" s="267">
        <v>94</v>
      </c>
      <c r="H39" s="267">
        <v>94</v>
      </c>
      <c r="I39" s="267">
        <v>86</v>
      </c>
      <c r="J39" s="267">
        <v>93</v>
      </c>
      <c r="K39" s="267">
        <v>89</v>
      </c>
      <c r="L39" s="267"/>
      <c r="M39" s="267"/>
      <c r="N39" s="267">
        <f t="shared" si="2"/>
        <v>543</v>
      </c>
      <c r="O39" s="354"/>
    </row>
    <row r="40" spans="1:15" ht="14.25">
      <c r="A40" s="351" t="s">
        <v>428</v>
      </c>
      <c r="B40" s="267">
        <v>2</v>
      </c>
      <c r="C40" s="267">
        <v>46</v>
      </c>
      <c r="D40" s="267" t="s">
        <v>138</v>
      </c>
      <c r="E40" s="267" t="s">
        <v>236</v>
      </c>
      <c r="F40" s="267">
        <v>96</v>
      </c>
      <c r="G40" s="267">
        <v>99</v>
      </c>
      <c r="H40" s="267">
        <v>89</v>
      </c>
      <c r="I40" s="267">
        <v>83</v>
      </c>
      <c r="J40" s="267">
        <v>89</v>
      </c>
      <c r="K40" s="267">
        <v>87</v>
      </c>
      <c r="L40" s="267"/>
      <c r="M40" s="267"/>
      <c r="N40" s="267">
        <f t="shared" si="2"/>
        <v>543</v>
      </c>
      <c r="O40" s="267"/>
    </row>
    <row r="41" spans="1:15" ht="14.25">
      <c r="A41" s="351" t="s">
        <v>429</v>
      </c>
      <c r="B41" s="165">
        <v>3</v>
      </c>
      <c r="C41" s="165">
        <v>10</v>
      </c>
      <c r="D41" s="165" t="s">
        <v>320</v>
      </c>
      <c r="E41" s="165" t="s">
        <v>238</v>
      </c>
      <c r="F41" s="165">
        <v>96</v>
      </c>
      <c r="G41" s="165">
        <v>95</v>
      </c>
      <c r="H41" s="165">
        <v>92</v>
      </c>
      <c r="I41" s="165">
        <v>90</v>
      </c>
      <c r="J41" s="165">
        <v>84</v>
      </c>
      <c r="K41" s="165">
        <v>86</v>
      </c>
      <c r="L41" s="165"/>
      <c r="M41" s="165"/>
      <c r="N41" s="165">
        <f t="shared" si="2"/>
        <v>543</v>
      </c>
      <c r="O41" s="165"/>
    </row>
    <row r="42" spans="1:15" ht="14.25">
      <c r="A42" s="351" t="s">
        <v>430</v>
      </c>
      <c r="B42" s="267">
        <v>1</v>
      </c>
      <c r="C42" s="267">
        <v>4</v>
      </c>
      <c r="D42" s="267" t="s">
        <v>359</v>
      </c>
      <c r="E42" s="267" t="s">
        <v>357</v>
      </c>
      <c r="F42" s="267">
        <v>95</v>
      </c>
      <c r="G42" s="267">
        <v>96</v>
      </c>
      <c r="H42" s="267">
        <v>86</v>
      </c>
      <c r="I42" s="267">
        <v>84</v>
      </c>
      <c r="J42" s="267">
        <v>90</v>
      </c>
      <c r="K42" s="267">
        <v>91</v>
      </c>
      <c r="L42" s="267"/>
      <c r="M42" s="267"/>
      <c r="N42" s="267">
        <f t="shared" si="2"/>
        <v>542</v>
      </c>
      <c r="O42" s="354"/>
    </row>
    <row r="43" spans="1:15" ht="14.25">
      <c r="A43" s="351" t="s">
        <v>431</v>
      </c>
      <c r="B43" s="267">
        <v>1</v>
      </c>
      <c r="C43" s="267">
        <v>16</v>
      </c>
      <c r="D43" s="267" t="s">
        <v>611</v>
      </c>
      <c r="E43" s="267" t="s">
        <v>230</v>
      </c>
      <c r="F43" s="267">
        <v>91</v>
      </c>
      <c r="G43" s="267">
        <v>93</v>
      </c>
      <c r="H43" s="267">
        <v>85</v>
      </c>
      <c r="I43" s="267">
        <v>90</v>
      </c>
      <c r="J43" s="267">
        <v>89</v>
      </c>
      <c r="K43" s="267">
        <v>92</v>
      </c>
      <c r="L43" s="267"/>
      <c r="M43" s="267"/>
      <c r="N43" s="267">
        <f t="shared" si="2"/>
        <v>540</v>
      </c>
      <c r="O43" s="354"/>
    </row>
    <row r="44" spans="1:15" ht="14.25">
      <c r="A44" s="351" t="s">
        <v>432</v>
      </c>
      <c r="B44" s="267">
        <v>2</v>
      </c>
      <c r="C44" s="267">
        <v>5</v>
      </c>
      <c r="D44" s="267" t="s">
        <v>139</v>
      </c>
      <c r="E44" s="267" t="s">
        <v>342</v>
      </c>
      <c r="F44" s="267">
        <v>95</v>
      </c>
      <c r="G44" s="267">
        <v>94</v>
      </c>
      <c r="H44" s="267">
        <v>90</v>
      </c>
      <c r="I44" s="267">
        <v>84</v>
      </c>
      <c r="J44" s="267">
        <v>86</v>
      </c>
      <c r="K44" s="267">
        <v>90</v>
      </c>
      <c r="L44" s="267"/>
      <c r="M44" s="267"/>
      <c r="N44" s="267">
        <f t="shared" si="2"/>
        <v>539</v>
      </c>
      <c r="O44" s="267"/>
    </row>
    <row r="45" spans="1:15" ht="14.25">
      <c r="A45" s="351" t="s">
        <v>433</v>
      </c>
      <c r="B45" s="165">
        <v>3</v>
      </c>
      <c r="C45" s="165">
        <v>38</v>
      </c>
      <c r="D45" s="165" t="s">
        <v>95</v>
      </c>
      <c r="E45" s="165" t="s">
        <v>366</v>
      </c>
      <c r="F45" s="165">
        <v>96</v>
      </c>
      <c r="G45" s="165">
        <v>95</v>
      </c>
      <c r="H45" s="165">
        <v>90</v>
      </c>
      <c r="I45" s="165">
        <v>86</v>
      </c>
      <c r="J45" s="165">
        <v>88</v>
      </c>
      <c r="K45" s="165">
        <v>84</v>
      </c>
      <c r="L45" s="165"/>
      <c r="M45" s="165"/>
      <c r="N45" s="165">
        <f t="shared" si="2"/>
        <v>539</v>
      </c>
      <c r="O45" s="165"/>
    </row>
    <row r="46" spans="1:15" ht="14.25">
      <c r="A46" s="351" t="s">
        <v>434</v>
      </c>
      <c r="B46" s="267">
        <v>1</v>
      </c>
      <c r="C46" s="267">
        <v>41</v>
      </c>
      <c r="D46" s="267" t="s">
        <v>612</v>
      </c>
      <c r="E46" s="267" t="s">
        <v>231</v>
      </c>
      <c r="F46" s="267">
        <v>97</v>
      </c>
      <c r="G46" s="267">
        <v>97</v>
      </c>
      <c r="H46" s="267">
        <v>87</v>
      </c>
      <c r="I46" s="267">
        <v>85</v>
      </c>
      <c r="J46" s="267">
        <v>90</v>
      </c>
      <c r="K46" s="267">
        <v>83</v>
      </c>
      <c r="L46" s="267"/>
      <c r="M46" s="267"/>
      <c r="N46" s="267">
        <f t="shared" si="2"/>
        <v>539</v>
      </c>
      <c r="O46" s="354"/>
    </row>
    <row r="47" spans="1:15" ht="14.25">
      <c r="A47" s="351" t="s">
        <v>435</v>
      </c>
      <c r="B47" s="165">
        <v>3</v>
      </c>
      <c r="C47" s="165">
        <v>13</v>
      </c>
      <c r="D47" s="165" t="s">
        <v>365</v>
      </c>
      <c r="E47" s="165" t="s">
        <v>366</v>
      </c>
      <c r="F47" s="165">
        <v>96</v>
      </c>
      <c r="G47" s="165">
        <v>95</v>
      </c>
      <c r="H47" s="165">
        <v>82</v>
      </c>
      <c r="I47" s="165">
        <v>88</v>
      </c>
      <c r="J47" s="165">
        <v>90</v>
      </c>
      <c r="K47" s="165">
        <v>87</v>
      </c>
      <c r="L47" s="165"/>
      <c r="M47" s="165"/>
      <c r="N47" s="165">
        <f t="shared" si="2"/>
        <v>538</v>
      </c>
      <c r="O47" s="165"/>
    </row>
    <row r="48" spans="1:15" ht="14.25">
      <c r="A48" s="351" t="s">
        <v>436</v>
      </c>
      <c r="B48" s="165">
        <v>3</v>
      </c>
      <c r="C48" s="165">
        <v>42</v>
      </c>
      <c r="D48" s="165" t="s">
        <v>603</v>
      </c>
      <c r="E48" s="165" t="s">
        <v>604</v>
      </c>
      <c r="F48" s="165">
        <v>93</v>
      </c>
      <c r="G48" s="165">
        <v>92</v>
      </c>
      <c r="H48" s="165">
        <v>89</v>
      </c>
      <c r="I48" s="165">
        <v>92</v>
      </c>
      <c r="J48" s="165">
        <v>85</v>
      </c>
      <c r="K48" s="165">
        <v>87</v>
      </c>
      <c r="L48" s="165"/>
      <c r="M48" s="165"/>
      <c r="N48" s="165">
        <f t="shared" si="2"/>
        <v>538</v>
      </c>
      <c r="O48" s="165"/>
    </row>
    <row r="49" spans="1:15" ht="14.25">
      <c r="A49" s="351" t="s">
        <v>437</v>
      </c>
      <c r="B49" s="267">
        <v>2</v>
      </c>
      <c r="C49" s="267">
        <v>31</v>
      </c>
      <c r="D49" s="267" t="s">
        <v>620</v>
      </c>
      <c r="E49" s="267" t="s">
        <v>337</v>
      </c>
      <c r="F49" s="267">
        <v>94</v>
      </c>
      <c r="G49" s="267">
        <v>95</v>
      </c>
      <c r="H49" s="267">
        <v>92</v>
      </c>
      <c r="I49" s="267">
        <v>92</v>
      </c>
      <c r="J49" s="267">
        <v>78</v>
      </c>
      <c r="K49" s="267">
        <v>86</v>
      </c>
      <c r="L49" s="267"/>
      <c r="M49" s="267"/>
      <c r="N49" s="267">
        <f t="shared" si="2"/>
        <v>537</v>
      </c>
      <c r="O49" s="267"/>
    </row>
    <row r="50" spans="1:15" ht="14.25">
      <c r="A50" s="351" t="s">
        <v>438</v>
      </c>
      <c r="B50" s="165">
        <v>3</v>
      </c>
      <c r="C50" s="165">
        <v>4</v>
      </c>
      <c r="D50" s="165" t="s">
        <v>930</v>
      </c>
      <c r="E50" s="165" t="s">
        <v>357</v>
      </c>
      <c r="F50" s="165">
        <v>90</v>
      </c>
      <c r="G50" s="165">
        <v>95</v>
      </c>
      <c r="H50" s="165">
        <v>88</v>
      </c>
      <c r="I50" s="165">
        <v>87</v>
      </c>
      <c r="J50" s="165">
        <v>87</v>
      </c>
      <c r="K50" s="165">
        <v>89</v>
      </c>
      <c r="L50" s="165"/>
      <c r="M50" s="165"/>
      <c r="N50" s="165">
        <f t="shared" si="2"/>
        <v>536</v>
      </c>
      <c r="O50" s="165"/>
    </row>
    <row r="51" spans="1:15" ht="14.25">
      <c r="A51" s="351" t="s">
        <v>439</v>
      </c>
      <c r="B51" s="267">
        <v>2</v>
      </c>
      <c r="C51" s="267">
        <v>32</v>
      </c>
      <c r="D51" s="267" t="s">
        <v>140</v>
      </c>
      <c r="E51" s="267" t="s">
        <v>242</v>
      </c>
      <c r="F51" s="267">
        <v>91</v>
      </c>
      <c r="G51" s="267">
        <v>95</v>
      </c>
      <c r="H51" s="267">
        <v>88</v>
      </c>
      <c r="I51" s="267">
        <v>82</v>
      </c>
      <c r="J51" s="267">
        <v>90</v>
      </c>
      <c r="K51" s="267">
        <v>89</v>
      </c>
      <c r="L51" s="267"/>
      <c r="M51" s="267"/>
      <c r="N51" s="267">
        <f t="shared" si="2"/>
        <v>535</v>
      </c>
      <c r="O51" s="267"/>
    </row>
    <row r="52" spans="1:15" ht="14.25">
      <c r="A52" s="351" t="s">
        <v>440</v>
      </c>
      <c r="B52" s="267">
        <v>1</v>
      </c>
      <c r="C52" s="267">
        <v>13</v>
      </c>
      <c r="D52" s="267" t="s">
        <v>141</v>
      </c>
      <c r="E52" s="267" t="s">
        <v>366</v>
      </c>
      <c r="F52" s="267">
        <v>95</v>
      </c>
      <c r="G52" s="267">
        <v>92</v>
      </c>
      <c r="H52" s="267">
        <v>84</v>
      </c>
      <c r="I52" s="267">
        <v>85</v>
      </c>
      <c r="J52" s="267">
        <v>91</v>
      </c>
      <c r="K52" s="267">
        <v>88</v>
      </c>
      <c r="L52" s="267"/>
      <c r="M52" s="267"/>
      <c r="N52" s="267">
        <f t="shared" si="2"/>
        <v>535</v>
      </c>
      <c r="O52" s="354"/>
    </row>
    <row r="53" spans="1:15" ht="14.25">
      <c r="A53" s="351" t="s">
        <v>441</v>
      </c>
      <c r="B53" s="267">
        <v>2</v>
      </c>
      <c r="C53" s="267">
        <v>41</v>
      </c>
      <c r="D53" s="267" t="s">
        <v>142</v>
      </c>
      <c r="E53" s="267" t="s">
        <v>561</v>
      </c>
      <c r="F53" s="267">
        <v>94</v>
      </c>
      <c r="G53" s="267">
        <v>95</v>
      </c>
      <c r="H53" s="267">
        <v>87</v>
      </c>
      <c r="I53" s="267">
        <v>82</v>
      </c>
      <c r="J53" s="267">
        <v>89</v>
      </c>
      <c r="K53" s="267">
        <v>87</v>
      </c>
      <c r="L53" s="267"/>
      <c r="M53" s="267"/>
      <c r="N53" s="267">
        <f t="shared" si="2"/>
        <v>534</v>
      </c>
      <c r="O53" s="267"/>
    </row>
    <row r="54" spans="1:15" ht="14.25">
      <c r="A54" s="351" t="s">
        <v>442</v>
      </c>
      <c r="B54" s="165">
        <v>3</v>
      </c>
      <c r="C54" s="165">
        <v>37</v>
      </c>
      <c r="D54" s="165" t="s">
        <v>584</v>
      </c>
      <c r="E54" s="165" t="s">
        <v>235</v>
      </c>
      <c r="F54" s="165">
        <v>92</v>
      </c>
      <c r="G54" s="165">
        <v>93</v>
      </c>
      <c r="H54" s="165">
        <v>86</v>
      </c>
      <c r="I54" s="165">
        <v>93</v>
      </c>
      <c r="J54" s="165">
        <v>85</v>
      </c>
      <c r="K54" s="165">
        <v>85</v>
      </c>
      <c r="L54" s="165"/>
      <c r="M54" s="165"/>
      <c r="N54" s="165">
        <f t="shared" si="2"/>
        <v>534</v>
      </c>
      <c r="O54" s="165"/>
    </row>
    <row r="55" spans="1:15" ht="14.25">
      <c r="A55" s="351" t="s">
        <v>443</v>
      </c>
      <c r="B55" s="165">
        <v>3</v>
      </c>
      <c r="C55" s="165">
        <v>6</v>
      </c>
      <c r="D55" s="165" t="s">
        <v>10</v>
      </c>
      <c r="E55" s="165" t="s">
        <v>51</v>
      </c>
      <c r="F55" s="165">
        <v>94</v>
      </c>
      <c r="G55" s="165">
        <v>92</v>
      </c>
      <c r="H55" s="165">
        <v>82</v>
      </c>
      <c r="I55" s="165">
        <v>84</v>
      </c>
      <c r="J55" s="165">
        <v>88</v>
      </c>
      <c r="K55" s="165">
        <v>93</v>
      </c>
      <c r="L55" s="165"/>
      <c r="M55" s="165"/>
      <c r="N55" s="165">
        <f t="shared" si="2"/>
        <v>533</v>
      </c>
      <c r="O55" s="165"/>
    </row>
    <row r="56" spans="1:15" ht="14.25">
      <c r="A56" s="351" t="s">
        <v>444</v>
      </c>
      <c r="B56" s="267">
        <v>1</v>
      </c>
      <c r="C56" s="267">
        <v>29</v>
      </c>
      <c r="D56" s="267" t="s">
        <v>143</v>
      </c>
      <c r="E56" s="267" t="s">
        <v>242</v>
      </c>
      <c r="F56" s="267">
        <v>94</v>
      </c>
      <c r="G56" s="267">
        <v>96</v>
      </c>
      <c r="H56" s="267">
        <v>83</v>
      </c>
      <c r="I56" s="267">
        <v>87</v>
      </c>
      <c r="J56" s="267">
        <v>85</v>
      </c>
      <c r="K56" s="267">
        <v>88</v>
      </c>
      <c r="L56" s="267"/>
      <c r="M56" s="267"/>
      <c r="N56" s="267">
        <f t="shared" si="2"/>
        <v>533</v>
      </c>
      <c r="O56" s="354"/>
    </row>
    <row r="57" spans="1:15" ht="14.25">
      <c r="A57" s="351" t="s">
        <v>445</v>
      </c>
      <c r="B57" s="165">
        <v>3</v>
      </c>
      <c r="C57" s="165">
        <v>35</v>
      </c>
      <c r="D57" s="165" t="s">
        <v>268</v>
      </c>
      <c r="E57" s="165" t="s">
        <v>238</v>
      </c>
      <c r="F57" s="165">
        <v>96</v>
      </c>
      <c r="G57" s="165">
        <v>96</v>
      </c>
      <c r="H57" s="165">
        <v>82</v>
      </c>
      <c r="I57" s="165">
        <v>87</v>
      </c>
      <c r="J57" s="165">
        <v>87</v>
      </c>
      <c r="K57" s="165">
        <v>85</v>
      </c>
      <c r="L57" s="165"/>
      <c r="M57" s="165"/>
      <c r="N57" s="165">
        <f t="shared" si="2"/>
        <v>533</v>
      </c>
      <c r="O57" s="165"/>
    </row>
    <row r="58" spans="1:15" ht="14.25">
      <c r="A58" s="351" t="s">
        <v>446</v>
      </c>
      <c r="B58" s="267">
        <v>1</v>
      </c>
      <c r="C58" s="267">
        <v>42</v>
      </c>
      <c r="D58" s="267" t="s">
        <v>144</v>
      </c>
      <c r="E58" s="267" t="s">
        <v>238</v>
      </c>
      <c r="F58" s="267">
        <v>99</v>
      </c>
      <c r="G58" s="267">
        <v>93</v>
      </c>
      <c r="H58" s="267">
        <v>86</v>
      </c>
      <c r="I58" s="267">
        <v>84</v>
      </c>
      <c r="J58" s="267">
        <v>86</v>
      </c>
      <c r="K58" s="267">
        <v>84</v>
      </c>
      <c r="L58" s="267"/>
      <c r="M58" s="267"/>
      <c r="N58" s="267">
        <f t="shared" si="2"/>
        <v>532</v>
      </c>
      <c r="O58" s="354"/>
    </row>
    <row r="59" spans="1:15" ht="14.25">
      <c r="A59" s="351" t="s">
        <v>447</v>
      </c>
      <c r="B59" s="165">
        <v>3</v>
      </c>
      <c r="C59" s="165">
        <v>39</v>
      </c>
      <c r="D59" s="165" t="s">
        <v>652</v>
      </c>
      <c r="E59" s="165" t="s">
        <v>234</v>
      </c>
      <c r="F59" s="165">
        <v>95</v>
      </c>
      <c r="G59" s="165">
        <v>90</v>
      </c>
      <c r="H59" s="165">
        <v>83</v>
      </c>
      <c r="I59" s="165">
        <v>83</v>
      </c>
      <c r="J59" s="165">
        <v>91</v>
      </c>
      <c r="K59" s="165">
        <v>89</v>
      </c>
      <c r="L59" s="165"/>
      <c r="M59" s="165"/>
      <c r="N59" s="165">
        <f t="shared" si="2"/>
        <v>531</v>
      </c>
      <c r="O59" s="165"/>
    </row>
    <row r="60" spans="1:15" ht="14.25">
      <c r="A60" s="351" t="s">
        <v>448</v>
      </c>
      <c r="B60" s="267">
        <v>1</v>
      </c>
      <c r="C60" s="267">
        <v>43</v>
      </c>
      <c r="D60" s="267" t="s">
        <v>145</v>
      </c>
      <c r="E60" s="267" t="s">
        <v>346</v>
      </c>
      <c r="F60" s="267">
        <v>98</v>
      </c>
      <c r="G60" s="267">
        <v>97</v>
      </c>
      <c r="H60" s="267">
        <v>84</v>
      </c>
      <c r="I60" s="267">
        <v>84</v>
      </c>
      <c r="J60" s="267">
        <v>81</v>
      </c>
      <c r="K60" s="267">
        <v>87</v>
      </c>
      <c r="L60" s="267"/>
      <c r="M60" s="267"/>
      <c r="N60" s="267">
        <f t="shared" si="2"/>
        <v>531</v>
      </c>
      <c r="O60" s="354"/>
    </row>
    <row r="61" spans="1:15" ht="14.25">
      <c r="A61" s="351" t="s">
        <v>449</v>
      </c>
      <c r="B61" s="165">
        <v>3</v>
      </c>
      <c r="C61" s="165">
        <v>14</v>
      </c>
      <c r="D61" s="165" t="s">
        <v>255</v>
      </c>
      <c r="E61" s="165" t="s">
        <v>234</v>
      </c>
      <c r="F61" s="165">
        <v>95</v>
      </c>
      <c r="G61" s="165">
        <v>95</v>
      </c>
      <c r="H61" s="165">
        <v>85</v>
      </c>
      <c r="I61" s="165">
        <v>88</v>
      </c>
      <c r="J61" s="165">
        <v>84</v>
      </c>
      <c r="K61" s="165">
        <v>84</v>
      </c>
      <c r="L61" s="165"/>
      <c r="M61" s="165"/>
      <c r="N61" s="165">
        <f t="shared" si="2"/>
        <v>531</v>
      </c>
      <c r="O61" s="165"/>
    </row>
    <row r="62" spans="1:15" ht="14.25">
      <c r="A62" s="351" t="s">
        <v>450</v>
      </c>
      <c r="B62" s="267">
        <v>1</v>
      </c>
      <c r="C62" s="267">
        <v>33</v>
      </c>
      <c r="D62" s="267" t="s">
        <v>818</v>
      </c>
      <c r="E62" s="267" t="s">
        <v>236</v>
      </c>
      <c r="F62" s="267">
        <v>96</v>
      </c>
      <c r="G62" s="267">
        <v>95</v>
      </c>
      <c r="H62" s="267">
        <v>76</v>
      </c>
      <c r="I62" s="267">
        <v>86</v>
      </c>
      <c r="J62" s="267">
        <v>88</v>
      </c>
      <c r="K62" s="267">
        <v>89</v>
      </c>
      <c r="L62" s="267"/>
      <c r="M62" s="267"/>
      <c r="N62" s="267">
        <f t="shared" si="2"/>
        <v>530</v>
      </c>
      <c r="O62" s="354"/>
    </row>
    <row r="63" spans="1:15" ht="14.25">
      <c r="A63" s="351" t="s">
        <v>451</v>
      </c>
      <c r="B63" s="267">
        <v>1</v>
      </c>
      <c r="C63" s="267">
        <v>45</v>
      </c>
      <c r="D63" s="267" t="s">
        <v>947</v>
      </c>
      <c r="E63" s="267" t="s">
        <v>386</v>
      </c>
      <c r="F63" s="267">
        <v>91</v>
      </c>
      <c r="G63" s="267">
        <v>91</v>
      </c>
      <c r="H63" s="267">
        <v>84</v>
      </c>
      <c r="I63" s="267">
        <v>86</v>
      </c>
      <c r="J63" s="267">
        <v>90</v>
      </c>
      <c r="K63" s="267">
        <v>88</v>
      </c>
      <c r="L63" s="267"/>
      <c r="M63" s="267"/>
      <c r="N63" s="267">
        <f t="shared" si="2"/>
        <v>530</v>
      </c>
      <c r="O63" s="354"/>
    </row>
    <row r="64" spans="1:15" ht="14.25">
      <c r="A64" s="351" t="s">
        <v>452</v>
      </c>
      <c r="B64" s="267">
        <v>2</v>
      </c>
      <c r="C64" s="267">
        <v>39</v>
      </c>
      <c r="D64" s="267" t="s">
        <v>146</v>
      </c>
      <c r="E64" s="267" t="s">
        <v>234</v>
      </c>
      <c r="F64" s="267">
        <v>96</v>
      </c>
      <c r="G64" s="267">
        <v>94</v>
      </c>
      <c r="H64" s="267">
        <v>83</v>
      </c>
      <c r="I64" s="267">
        <v>88</v>
      </c>
      <c r="J64" s="267">
        <v>87</v>
      </c>
      <c r="K64" s="267">
        <v>82</v>
      </c>
      <c r="L64" s="267"/>
      <c r="M64" s="267"/>
      <c r="N64" s="267">
        <f t="shared" si="2"/>
        <v>530</v>
      </c>
      <c r="O64" s="267"/>
    </row>
    <row r="65" spans="1:15" ht="14.25">
      <c r="A65" s="351" t="s">
        <v>453</v>
      </c>
      <c r="B65" s="267">
        <v>1</v>
      </c>
      <c r="C65" s="267">
        <v>3</v>
      </c>
      <c r="D65" s="267" t="s">
        <v>293</v>
      </c>
      <c r="E65" s="267" t="s">
        <v>276</v>
      </c>
      <c r="F65" s="267">
        <v>93</v>
      </c>
      <c r="G65" s="267">
        <v>98</v>
      </c>
      <c r="H65" s="267">
        <v>92</v>
      </c>
      <c r="I65" s="267">
        <v>88</v>
      </c>
      <c r="J65" s="267">
        <v>85</v>
      </c>
      <c r="K65" s="267">
        <v>73</v>
      </c>
      <c r="L65" s="267"/>
      <c r="M65" s="267"/>
      <c r="N65" s="267">
        <f t="shared" si="2"/>
        <v>529</v>
      </c>
      <c r="O65" s="354"/>
    </row>
    <row r="66" spans="1:15" ht="14.25">
      <c r="A66" s="351" t="s">
        <v>454</v>
      </c>
      <c r="B66" s="267">
        <v>2</v>
      </c>
      <c r="C66" s="267">
        <v>38</v>
      </c>
      <c r="D66" s="267" t="s">
        <v>147</v>
      </c>
      <c r="E66" s="267" t="s">
        <v>366</v>
      </c>
      <c r="F66" s="267">
        <v>96</v>
      </c>
      <c r="G66" s="267">
        <v>96</v>
      </c>
      <c r="H66" s="267">
        <v>78</v>
      </c>
      <c r="I66" s="267">
        <v>85</v>
      </c>
      <c r="J66" s="267">
        <v>83</v>
      </c>
      <c r="K66" s="267">
        <v>90</v>
      </c>
      <c r="L66" s="267"/>
      <c r="M66" s="267"/>
      <c r="N66" s="267">
        <f t="shared" si="2"/>
        <v>528</v>
      </c>
      <c r="O66" s="267"/>
    </row>
    <row r="67" spans="1:15" ht="14.25">
      <c r="A67" s="351" t="s">
        <v>455</v>
      </c>
      <c r="B67" s="267">
        <v>1</v>
      </c>
      <c r="C67" s="267">
        <v>7</v>
      </c>
      <c r="D67" s="267" t="s">
        <v>148</v>
      </c>
      <c r="E67" s="267" t="s">
        <v>242</v>
      </c>
      <c r="F67" s="267">
        <v>93</v>
      </c>
      <c r="G67" s="267">
        <v>92</v>
      </c>
      <c r="H67" s="267">
        <v>85</v>
      </c>
      <c r="I67" s="267">
        <v>86</v>
      </c>
      <c r="J67" s="267">
        <v>85</v>
      </c>
      <c r="K67" s="267">
        <v>87</v>
      </c>
      <c r="L67" s="267"/>
      <c r="M67" s="267"/>
      <c r="N67" s="267">
        <f t="shared" si="2"/>
        <v>528</v>
      </c>
      <c r="O67" s="354"/>
    </row>
    <row r="68" spans="1:15" ht="14.25">
      <c r="A68" s="351" t="s">
        <v>456</v>
      </c>
      <c r="B68" s="165">
        <v>3</v>
      </c>
      <c r="C68" s="165">
        <v>20</v>
      </c>
      <c r="D68" s="165" t="s">
        <v>149</v>
      </c>
      <c r="E68" s="165" t="s">
        <v>240</v>
      </c>
      <c r="F68" s="165">
        <v>95</v>
      </c>
      <c r="G68" s="165">
        <v>93</v>
      </c>
      <c r="H68" s="165">
        <v>84</v>
      </c>
      <c r="I68" s="165">
        <v>85</v>
      </c>
      <c r="J68" s="165">
        <v>86</v>
      </c>
      <c r="K68" s="165">
        <v>85</v>
      </c>
      <c r="L68" s="165"/>
      <c r="M68" s="165"/>
      <c r="N68" s="165">
        <f t="shared" si="2"/>
        <v>528</v>
      </c>
      <c r="O68" s="165"/>
    </row>
    <row r="69" spans="1:15" ht="14.25">
      <c r="A69" s="351" t="s">
        <v>457</v>
      </c>
      <c r="B69" s="267">
        <v>2</v>
      </c>
      <c r="C69" s="267">
        <v>3</v>
      </c>
      <c r="D69" s="267" t="s">
        <v>688</v>
      </c>
      <c r="E69" s="267" t="s">
        <v>276</v>
      </c>
      <c r="F69" s="267">
        <v>91</v>
      </c>
      <c r="G69" s="267">
        <v>95</v>
      </c>
      <c r="H69" s="267">
        <v>87</v>
      </c>
      <c r="I69" s="267">
        <v>93</v>
      </c>
      <c r="J69" s="267">
        <v>82</v>
      </c>
      <c r="K69" s="267">
        <v>80</v>
      </c>
      <c r="L69" s="267"/>
      <c r="M69" s="267"/>
      <c r="N69" s="267">
        <f t="shared" si="2"/>
        <v>528</v>
      </c>
      <c r="O69" s="267"/>
    </row>
    <row r="70" spans="1:15" ht="14.25">
      <c r="A70" s="351" t="s">
        <v>458</v>
      </c>
      <c r="B70" s="267">
        <v>2</v>
      </c>
      <c r="C70" s="267">
        <v>18</v>
      </c>
      <c r="D70" s="267" t="s">
        <v>45</v>
      </c>
      <c r="E70" s="267" t="s">
        <v>229</v>
      </c>
      <c r="F70" s="267">
        <v>89</v>
      </c>
      <c r="G70" s="267">
        <v>91</v>
      </c>
      <c r="H70" s="267">
        <v>87</v>
      </c>
      <c r="I70" s="267">
        <v>80</v>
      </c>
      <c r="J70" s="267">
        <v>93</v>
      </c>
      <c r="K70" s="267">
        <v>87</v>
      </c>
      <c r="L70" s="267"/>
      <c r="M70" s="267"/>
      <c r="N70" s="267">
        <f aca="true" t="shared" si="3" ref="N70:N101">SUM(F70:K70)</f>
        <v>527</v>
      </c>
      <c r="O70" s="267"/>
    </row>
    <row r="71" spans="1:15" ht="14.25">
      <c r="A71" s="351" t="s">
        <v>459</v>
      </c>
      <c r="B71" s="267">
        <v>1</v>
      </c>
      <c r="C71" s="267">
        <v>44</v>
      </c>
      <c r="D71" s="267" t="s">
        <v>626</v>
      </c>
      <c r="E71" s="267" t="s">
        <v>627</v>
      </c>
      <c r="F71" s="267">
        <v>97</v>
      </c>
      <c r="G71" s="267">
        <v>95</v>
      </c>
      <c r="H71" s="267">
        <v>81</v>
      </c>
      <c r="I71" s="267">
        <v>89</v>
      </c>
      <c r="J71" s="267">
        <v>84</v>
      </c>
      <c r="K71" s="267">
        <v>81</v>
      </c>
      <c r="L71" s="267"/>
      <c r="M71" s="267"/>
      <c r="N71" s="267">
        <f t="shared" si="3"/>
        <v>527</v>
      </c>
      <c r="O71" s="354"/>
    </row>
    <row r="72" spans="1:15" ht="14.25">
      <c r="A72" s="351" t="s">
        <v>460</v>
      </c>
      <c r="B72" s="267">
        <v>2</v>
      </c>
      <c r="C72" s="267">
        <v>17</v>
      </c>
      <c r="D72" s="267" t="s">
        <v>388</v>
      </c>
      <c r="E72" s="267" t="s">
        <v>331</v>
      </c>
      <c r="F72" s="267">
        <v>96</v>
      </c>
      <c r="G72" s="267">
        <v>93</v>
      </c>
      <c r="H72" s="267">
        <v>70</v>
      </c>
      <c r="I72" s="267">
        <v>79</v>
      </c>
      <c r="J72" s="267">
        <v>94</v>
      </c>
      <c r="K72" s="267">
        <v>92</v>
      </c>
      <c r="L72" s="267"/>
      <c r="M72" s="267"/>
      <c r="N72" s="267">
        <f t="shared" si="3"/>
        <v>524</v>
      </c>
      <c r="O72" s="267"/>
    </row>
    <row r="73" spans="1:15" ht="14.25">
      <c r="A73" s="351" t="s">
        <v>461</v>
      </c>
      <c r="B73" s="267">
        <v>1</v>
      </c>
      <c r="C73" s="267">
        <v>35</v>
      </c>
      <c r="D73" s="267" t="s">
        <v>150</v>
      </c>
      <c r="E73" s="267" t="s">
        <v>238</v>
      </c>
      <c r="F73" s="267">
        <v>91</v>
      </c>
      <c r="G73" s="267">
        <v>90</v>
      </c>
      <c r="H73" s="267">
        <v>90</v>
      </c>
      <c r="I73" s="267">
        <v>84</v>
      </c>
      <c r="J73" s="267">
        <v>84</v>
      </c>
      <c r="K73" s="267">
        <v>85</v>
      </c>
      <c r="L73" s="267"/>
      <c r="M73" s="267"/>
      <c r="N73" s="267">
        <f t="shared" si="3"/>
        <v>524</v>
      </c>
      <c r="O73" s="267"/>
    </row>
    <row r="74" spans="1:15" ht="14.25">
      <c r="A74" s="351" t="s">
        <v>463</v>
      </c>
      <c r="B74" s="267">
        <v>2</v>
      </c>
      <c r="C74" s="267">
        <v>43</v>
      </c>
      <c r="D74" s="267" t="s">
        <v>42</v>
      </c>
      <c r="E74" s="267" t="s">
        <v>346</v>
      </c>
      <c r="F74" s="267">
        <v>84</v>
      </c>
      <c r="G74" s="267">
        <v>94</v>
      </c>
      <c r="H74" s="267">
        <v>82</v>
      </c>
      <c r="I74" s="267">
        <v>86</v>
      </c>
      <c r="J74" s="267">
        <v>89</v>
      </c>
      <c r="K74" s="267">
        <v>87</v>
      </c>
      <c r="L74" s="267"/>
      <c r="M74" s="267"/>
      <c r="N74" s="267">
        <f t="shared" si="3"/>
        <v>522</v>
      </c>
      <c r="O74" s="267"/>
    </row>
    <row r="75" spans="1:15" ht="14.25">
      <c r="A75" s="351" t="s">
        <v>464</v>
      </c>
      <c r="B75" s="165">
        <v>3</v>
      </c>
      <c r="C75" s="165">
        <v>31</v>
      </c>
      <c r="D75" s="165" t="s">
        <v>151</v>
      </c>
      <c r="E75" s="165" t="s">
        <v>51</v>
      </c>
      <c r="F75" s="165">
        <v>96</v>
      </c>
      <c r="G75" s="165">
        <v>90</v>
      </c>
      <c r="H75" s="165">
        <v>82</v>
      </c>
      <c r="I75" s="165">
        <v>85</v>
      </c>
      <c r="J75" s="165">
        <v>84</v>
      </c>
      <c r="K75" s="165">
        <v>85</v>
      </c>
      <c r="L75" s="165"/>
      <c r="M75" s="165"/>
      <c r="N75" s="165">
        <f t="shared" si="3"/>
        <v>522</v>
      </c>
      <c r="O75" s="165"/>
    </row>
    <row r="76" spans="1:15" ht="14.25">
      <c r="A76" s="351" t="s">
        <v>465</v>
      </c>
      <c r="B76" s="267">
        <v>1</v>
      </c>
      <c r="C76" s="267">
        <v>46</v>
      </c>
      <c r="D76" s="267" t="s">
        <v>152</v>
      </c>
      <c r="E76" s="267" t="s">
        <v>236</v>
      </c>
      <c r="F76" s="267">
        <v>95</v>
      </c>
      <c r="G76" s="267">
        <v>93</v>
      </c>
      <c r="H76" s="267">
        <v>81</v>
      </c>
      <c r="I76" s="267">
        <v>81</v>
      </c>
      <c r="J76" s="267">
        <v>83</v>
      </c>
      <c r="K76" s="267">
        <v>88</v>
      </c>
      <c r="L76" s="267"/>
      <c r="M76" s="267"/>
      <c r="N76" s="267">
        <f t="shared" si="3"/>
        <v>521</v>
      </c>
      <c r="O76" s="354"/>
    </row>
    <row r="77" spans="1:15" ht="14.25">
      <c r="A77" s="351" t="s">
        <v>466</v>
      </c>
      <c r="B77" s="165">
        <v>3</v>
      </c>
      <c r="C77" s="165">
        <v>41</v>
      </c>
      <c r="D77" s="165" t="s">
        <v>34</v>
      </c>
      <c r="E77" s="165" t="s">
        <v>331</v>
      </c>
      <c r="F77" s="165">
        <v>94</v>
      </c>
      <c r="G77" s="165">
        <v>90</v>
      </c>
      <c r="H77" s="165">
        <v>81</v>
      </c>
      <c r="I77" s="165">
        <v>80</v>
      </c>
      <c r="J77" s="165">
        <v>90</v>
      </c>
      <c r="K77" s="165">
        <v>86</v>
      </c>
      <c r="L77" s="165"/>
      <c r="M77" s="165"/>
      <c r="N77" s="165">
        <f t="shared" si="3"/>
        <v>521</v>
      </c>
      <c r="O77" s="165"/>
    </row>
    <row r="78" spans="1:15" ht="14.25">
      <c r="A78" s="351" t="s">
        <v>467</v>
      </c>
      <c r="B78" s="267">
        <v>2</v>
      </c>
      <c r="C78" s="267">
        <v>20</v>
      </c>
      <c r="D78" s="267" t="s">
        <v>153</v>
      </c>
      <c r="E78" s="267" t="s">
        <v>240</v>
      </c>
      <c r="F78" s="267">
        <v>96</v>
      </c>
      <c r="G78" s="267">
        <v>91</v>
      </c>
      <c r="H78" s="267">
        <v>83</v>
      </c>
      <c r="I78" s="267">
        <v>83</v>
      </c>
      <c r="J78" s="267">
        <v>87</v>
      </c>
      <c r="K78" s="267">
        <v>81</v>
      </c>
      <c r="L78" s="267"/>
      <c r="M78" s="267"/>
      <c r="N78" s="267">
        <f t="shared" si="3"/>
        <v>521</v>
      </c>
      <c r="O78" s="267"/>
    </row>
    <row r="79" spans="1:15" ht="14.25">
      <c r="A79" s="351" t="s">
        <v>468</v>
      </c>
      <c r="B79" s="165">
        <v>3</v>
      </c>
      <c r="C79" s="165">
        <v>3</v>
      </c>
      <c r="D79" s="165" t="s">
        <v>154</v>
      </c>
      <c r="E79" s="165" t="s">
        <v>276</v>
      </c>
      <c r="F79" s="165">
        <v>93</v>
      </c>
      <c r="G79" s="165">
        <v>92</v>
      </c>
      <c r="H79" s="165">
        <v>78</v>
      </c>
      <c r="I79" s="165">
        <v>83</v>
      </c>
      <c r="J79" s="165">
        <v>86</v>
      </c>
      <c r="K79" s="165">
        <v>88</v>
      </c>
      <c r="L79" s="165"/>
      <c r="M79" s="165"/>
      <c r="N79" s="165">
        <f t="shared" si="3"/>
        <v>520</v>
      </c>
      <c r="O79" s="165"/>
    </row>
    <row r="80" spans="1:15" ht="14.25">
      <c r="A80" s="351" t="s">
        <v>469</v>
      </c>
      <c r="B80" s="267">
        <v>2</v>
      </c>
      <c r="C80" s="267">
        <v>42</v>
      </c>
      <c r="D80" s="267" t="s">
        <v>155</v>
      </c>
      <c r="E80" s="267" t="s">
        <v>238</v>
      </c>
      <c r="F80" s="267">
        <v>92</v>
      </c>
      <c r="G80" s="267">
        <v>93</v>
      </c>
      <c r="H80" s="267">
        <v>88</v>
      </c>
      <c r="I80" s="267">
        <v>80</v>
      </c>
      <c r="J80" s="267">
        <v>83</v>
      </c>
      <c r="K80" s="267">
        <v>84</v>
      </c>
      <c r="L80" s="267"/>
      <c r="M80" s="267"/>
      <c r="N80" s="267">
        <f t="shared" si="3"/>
        <v>520</v>
      </c>
      <c r="O80" s="267"/>
    </row>
    <row r="81" spans="1:15" ht="14.25">
      <c r="A81" s="351" t="s">
        <v>470</v>
      </c>
      <c r="B81" s="165">
        <v>3</v>
      </c>
      <c r="C81" s="165">
        <v>7</v>
      </c>
      <c r="D81" s="165" t="s">
        <v>924</v>
      </c>
      <c r="E81" s="165" t="s">
        <v>242</v>
      </c>
      <c r="F81" s="165">
        <v>97</v>
      </c>
      <c r="G81" s="165">
        <v>94</v>
      </c>
      <c r="H81" s="165">
        <v>84</v>
      </c>
      <c r="I81" s="165">
        <v>84</v>
      </c>
      <c r="J81" s="165">
        <v>81</v>
      </c>
      <c r="K81" s="165">
        <v>80</v>
      </c>
      <c r="L81" s="165"/>
      <c r="M81" s="165"/>
      <c r="N81" s="165">
        <f t="shared" si="3"/>
        <v>520</v>
      </c>
      <c r="O81" s="165"/>
    </row>
    <row r="82" spans="1:15" ht="14.25">
      <c r="A82" s="351" t="s">
        <v>471</v>
      </c>
      <c r="B82" s="165">
        <v>3</v>
      </c>
      <c r="C82" s="165">
        <v>17</v>
      </c>
      <c r="D82" s="165" t="s">
        <v>681</v>
      </c>
      <c r="E82" s="165" t="s">
        <v>331</v>
      </c>
      <c r="F82" s="165">
        <v>90</v>
      </c>
      <c r="G82" s="165">
        <v>89</v>
      </c>
      <c r="H82" s="165">
        <v>81</v>
      </c>
      <c r="I82" s="165">
        <v>88</v>
      </c>
      <c r="J82" s="165">
        <v>82</v>
      </c>
      <c r="K82" s="165">
        <v>89</v>
      </c>
      <c r="L82" s="165"/>
      <c r="M82" s="165"/>
      <c r="N82" s="165">
        <f t="shared" si="3"/>
        <v>519</v>
      </c>
      <c r="O82" s="165"/>
    </row>
    <row r="83" spans="1:15" ht="14.25">
      <c r="A83" s="351" t="s">
        <v>472</v>
      </c>
      <c r="B83" s="267">
        <v>1</v>
      </c>
      <c r="C83" s="267">
        <v>32</v>
      </c>
      <c r="D83" s="267" t="s">
        <v>1051</v>
      </c>
      <c r="E83" s="267" t="s">
        <v>242</v>
      </c>
      <c r="F83" s="267">
        <v>94</v>
      </c>
      <c r="G83" s="267">
        <v>96</v>
      </c>
      <c r="H83" s="267">
        <v>77</v>
      </c>
      <c r="I83" s="267">
        <v>83</v>
      </c>
      <c r="J83" s="267">
        <v>87</v>
      </c>
      <c r="K83" s="267">
        <v>82</v>
      </c>
      <c r="L83" s="267"/>
      <c r="M83" s="267"/>
      <c r="N83" s="267">
        <f t="shared" si="3"/>
        <v>519</v>
      </c>
      <c r="O83" s="354"/>
    </row>
    <row r="84" spans="1:15" ht="14.25">
      <c r="A84" s="351" t="s">
        <v>473</v>
      </c>
      <c r="B84" s="267">
        <v>1</v>
      </c>
      <c r="C84" s="267">
        <v>18</v>
      </c>
      <c r="D84" s="267" t="s">
        <v>1015</v>
      </c>
      <c r="E84" s="267" t="s">
        <v>229</v>
      </c>
      <c r="F84" s="267">
        <v>93</v>
      </c>
      <c r="G84" s="267">
        <v>93</v>
      </c>
      <c r="H84" s="267">
        <v>80</v>
      </c>
      <c r="I84" s="267">
        <v>80</v>
      </c>
      <c r="J84" s="267">
        <v>85</v>
      </c>
      <c r="K84" s="267">
        <v>87</v>
      </c>
      <c r="L84" s="267"/>
      <c r="M84" s="267"/>
      <c r="N84" s="267">
        <f t="shared" si="3"/>
        <v>518</v>
      </c>
      <c r="O84" s="354"/>
    </row>
    <row r="85" spans="1:15" ht="14.25">
      <c r="A85" s="351" t="s">
        <v>474</v>
      </c>
      <c r="B85" s="165">
        <v>3</v>
      </c>
      <c r="C85" s="165">
        <v>18</v>
      </c>
      <c r="D85" s="165" t="s">
        <v>291</v>
      </c>
      <c r="E85" s="165" t="s">
        <v>229</v>
      </c>
      <c r="F85" s="165">
        <v>85</v>
      </c>
      <c r="G85" s="165">
        <v>91</v>
      </c>
      <c r="H85" s="165">
        <v>81</v>
      </c>
      <c r="I85" s="165">
        <v>83</v>
      </c>
      <c r="J85" s="165">
        <v>93</v>
      </c>
      <c r="K85" s="165">
        <v>85</v>
      </c>
      <c r="L85" s="165"/>
      <c r="M85" s="165"/>
      <c r="N85" s="165">
        <f t="shared" si="3"/>
        <v>518</v>
      </c>
      <c r="O85" s="165"/>
    </row>
    <row r="86" spans="1:15" ht="14.25">
      <c r="A86" s="351" t="s">
        <v>475</v>
      </c>
      <c r="B86" s="267">
        <v>1</v>
      </c>
      <c r="C86" s="267">
        <v>39</v>
      </c>
      <c r="D86" s="267" t="s">
        <v>253</v>
      </c>
      <c r="E86" s="267" t="s">
        <v>234</v>
      </c>
      <c r="F86" s="267">
        <v>91</v>
      </c>
      <c r="G86" s="267">
        <v>98</v>
      </c>
      <c r="H86" s="267">
        <v>80</v>
      </c>
      <c r="I86" s="267">
        <v>82</v>
      </c>
      <c r="J86" s="267">
        <v>87</v>
      </c>
      <c r="K86" s="267">
        <v>80</v>
      </c>
      <c r="L86" s="267"/>
      <c r="M86" s="267"/>
      <c r="N86" s="267">
        <f t="shared" si="3"/>
        <v>518</v>
      </c>
      <c r="O86" s="267" t="s">
        <v>1103</v>
      </c>
    </row>
    <row r="87" spans="1:15" ht="14.25">
      <c r="A87" s="351" t="s">
        <v>476</v>
      </c>
      <c r="B87" s="267">
        <v>2</v>
      </c>
      <c r="C87" s="267">
        <v>16</v>
      </c>
      <c r="D87" s="267" t="s">
        <v>1062</v>
      </c>
      <c r="E87" s="267" t="s">
        <v>230</v>
      </c>
      <c r="F87" s="267">
        <v>93</v>
      </c>
      <c r="G87" s="267">
        <v>95</v>
      </c>
      <c r="H87" s="267">
        <v>78</v>
      </c>
      <c r="I87" s="267">
        <v>74</v>
      </c>
      <c r="J87" s="267">
        <v>89</v>
      </c>
      <c r="K87" s="267">
        <v>87</v>
      </c>
      <c r="L87" s="267"/>
      <c r="M87" s="267"/>
      <c r="N87" s="267">
        <f t="shared" si="3"/>
        <v>516</v>
      </c>
      <c r="O87" s="267"/>
    </row>
    <row r="88" spans="1:15" ht="14.25">
      <c r="A88" s="351" t="s">
        <v>477</v>
      </c>
      <c r="B88" s="267">
        <v>1</v>
      </c>
      <c r="C88" s="267">
        <v>30</v>
      </c>
      <c r="D88" s="267" t="s">
        <v>692</v>
      </c>
      <c r="E88" s="267" t="s">
        <v>342</v>
      </c>
      <c r="F88" s="267">
        <v>93</v>
      </c>
      <c r="G88" s="267">
        <v>90</v>
      </c>
      <c r="H88" s="267">
        <v>85</v>
      </c>
      <c r="I88" s="267">
        <v>87</v>
      </c>
      <c r="J88" s="267">
        <v>80</v>
      </c>
      <c r="K88" s="267">
        <v>81</v>
      </c>
      <c r="L88" s="267"/>
      <c r="M88" s="267"/>
      <c r="N88" s="267">
        <f t="shared" si="3"/>
        <v>516</v>
      </c>
      <c r="O88" s="354"/>
    </row>
    <row r="89" spans="1:15" ht="14.25">
      <c r="A89" s="351" t="s">
        <v>478</v>
      </c>
      <c r="B89" s="267">
        <v>2</v>
      </c>
      <c r="C89" s="267">
        <v>44</v>
      </c>
      <c r="D89" s="267" t="s">
        <v>742</v>
      </c>
      <c r="E89" s="267" t="s">
        <v>627</v>
      </c>
      <c r="F89" s="267">
        <v>94</v>
      </c>
      <c r="G89" s="267">
        <v>92</v>
      </c>
      <c r="H89" s="267">
        <v>82</v>
      </c>
      <c r="I89" s="267">
        <v>81</v>
      </c>
      <c r="J89" s="267">
        <v>83</v>
      </c>
      <c r="K89" s="267">
        <v>83</v>
      </c>
      <c r="L89" s="267"/>
      <c r="M89" s="267"/>
      <c r="N89" s="267">
        <f t="shared" si="3"/>
        <v>515</v>
      </c>
      <c r="O89" s="267"/>
    </row>
    <row r="90" spans="1:15" ht="14.25">
      <c r="A90" s="351" t="s">
        <v>479</v>
      </c>
      <c r="B90" s="165">
        <v>3</v>
      </c>
      <c r="C90" s="165">
        <v>43</v>
      </c>
      <c r="D90" s="165" t="s">
        <v>646</v>
      </c>
      <c r="E90" s="165" t="s">
        <v>555</v>
      </c>
      <c r="F90" s="165">
        <v>93</v>
      </c>
      <c r="G90" s="165">
        <v>88</v>
      </c>
      <c r="H90" s="165">
        <v>76</v>
      </c>
      <c r="I90" s="165">
        <v>80</v>
      </c>
      <c r="J90" s="165">
        <v>90</v>
      </c>
      <c r="K90" s="165">
        <v>87</v>
      </c>
      <c r="L90" s="165"/>
      <c r="M90" s="165"/>
      <c r="N90" s="165">
        <f t="shared" si="3"/>
        <v>514</v>
      </c>
      <c r="O90" s="165" t="s">
        <v>1104</v>
      </c>
    </row>
    <row r="91" spans="1:15" ht="14.25">
      <c r="A91" s="351" t="s">
        <v>480</v>
      </c>
      <c r="B91" s="267">
        <v>1</v>
      </c>
      <c r="C91" s="267">
        <v>6</v>
      </c>
      <c r="D91" s="267" t="s">
        <v>674</v>
      </c>
      <c r="E91" s="267" t="s">
        <v>954</v>
      </c>
      <c r="F91" s="267">
        <v>91</v>
      </c>
      <c r="G91" s="267">
        <v>92</v>
      </c>
      <c r="H91" s="267">
        <v>84</v>
      </c>
      <c r="I91" s="267">
        <v>78</v>
      </c>
      <c r="J91" s="267">
        <v>85</v>
      </c>
      <c r="K91" s="267">
        <v>83</v>
      </c>
      <c r="L91" s="267"/>
      <c r="M91" s="267"/>
      <c r="N91" s="267">
        <f t="shared" si="3"/>
        <v>513</v>
      </c>
      <c r="O91" s="354"/>
    </row>
    <row r="92" spans="1:15" ht="14.25">
      <c r="A92" s="351" t="s">
        <v>481</v>
      </c>
      <c r="B92" s="165">
        <v>3</v>
      </c>
      <c r="C92" s="165">
        <v>21</v>
      </c>
      <c r="D92" s="165" t="s">
        <v>156</v>
      </c>
      <c r="E92" s="165" t="s">
        <v>640</v>
      </c>
      <c r="F92" s="165">
        <v>91</v>
      </c>
      <c r="G92" s="165">
        <v>93</v>
      </c>
      <c r="H92" s="165">
        <v>71</v>
      </c>
      <c r="I92" s="165">
        <v>79</v>
      </c>
      <c r="J92" s="165">
        <v>88</v>
      </c>
      <c r="K92" s="165">
        <v>89</v>
      </c>
      <c r="L92" s="165"/>
      <c r="M92" s="165"/>
      <c r="N92" s="165">
        <f t="shared" si="3"/>
        <v>511</v>
      </c>
      <c r="O92" s="165"/>
    </row>
    <row r="93" spans="1:15" ht="14.25">
      <c r="A93" s="351" t="s">
        <v>482</v>
      </c>
      <c r="B93" s="267">
        <v>1</v>
      </c>
      <c r="C93" s="267">
        <v>21</v>
      </c>
      <c r="D93" s="267" t="s">
        <v>157</v>
      </c>
      <c r="E93" s="267" t="s">
        <v>640</v>
      </c>
      <c r="F93" s="267">
        <v>92</v>
      </c>
      <c r="G93" s="267">
        <v>93</v>
      </c>
      <c r="H93" s="267">
        <v>76</v>
      </c>
      <c r="I93" s="267">
        <v>83</v>
      </c>
      <c r="J93" s="267">
        <v>82</v>
      </c>
      <c r="K93" s="267">
        <v>84</v>
      </c>
      <c r="L93" s="267"/>
      <c r="M93" s="267"/>
      <c r="N93" s="267">
        <f t="shared" si="3"/>
        <v>510</v>
      </c>
      <c r="O93" s="354"/>
    </row>
    <row r="94" spans="1:15" ht="14.25">
      <c r="A94" s="351" t="s">
        <v>483</v>
      </c>
      <c r="B94" s="267">
        <v>1</v>
      </c>
      <c r="C94" s="267">
        <v>5</v>
      </c>
      <c r="D94" s="267" t="s">
        <v>158</v>
      </c>
      <c r="E94" s="267" t="s">
        <v>342</v>
      </c>
      <c r="F94" s="267">
        <v>96</v>
      </c>
      <c r="G94" s="267">
        <v>92</v>
      </c>
      <c r="H94" s="267">
        <v>89</v>
      </c>
      <c r="I94" s="267">
        <v>80</v>
      </c>
      <c r="J94" s="267">
        <v>78</v>
      </c>
      <c r="K94" s="267">
        <v>75</v>
      </c>
      <c r="L94" s="267"/>
      <c r="M94" s="267"/>
      <c r="N94" s="267">
        <f t="shared" si="3"/>
        <v>510</v>
      </c>
      <c r="O94" s="354"/>
    </row>
    <row r="95" spans="1:15" ht="14.25">
      <c r="A95" s="351" t="s">
        <v>484</v>
      </c>
      <c r="B95" s="165">
        <v>3</v>
      </c>
      <c r="C95" s="165">
        <v>19</v>
      </c>
      <c r="D95" s="165" t="s">
        <v>159</v>
      </c>
      <c r="E95" s="165" t="s">
        <v>555</v>
      </c>
      <c r="F95" s="165">
        <v>92</v>
      </c>
      <c r="G95" s="165">
        <v>91</v>
      </c>
      <c r="H95" s="165">
        <v>80</v>
      </c>
      <c r="I95" s="165">
        <v>83</v>
      </c>
      <c r="J95" s="165">
        <v>76</v>
      </c>
      <c r="K95" s="165">
        <v>87</v>
      </c>
      <c r="L95" s="165"/>
      <c r="M95" s="165"/>
      <c r="N95" s="165">
        <f t="shared" si="3"/>
        <v>509</v>
      </c>
      <c r="O95" s="165"/>
    </row>
    <row r="96" spans="1:15" ht="14.25">
      <c r="A96" s="351" t="s">
        <v>485</v>
      </c>
      <c r="B96" s="165">
        <v>3</v>
      </c>
      <c r="C96" s="165">
        <v>33</v>
      </c>
      <c r="D96" s="165" t="s">
        <v>160</v>
      </c>
      <c r="E96" s="165" t="s">
        <v>236</v>
      </c>
      <c r="F96" s="165">
        <v>91</v>
      </c>
      <c r="G96" s="165">
        <v>96</v>
      </c>
      <c r="H96" s="165">
        <v>79</v>
      </c>
      <c r="I96" s="165">
        <v>73</v>
      </c>
      <c r="J96" s="165">
        <v>83</v>
      </c>
      <c r="K96" s="165">
        <v>86</v>
      </c>
      <c r="L96" s="165"/>
      <c r="M96" s="165"/>
      <c r="N96" s="165">
        <f t="shared" si="3"/>
        <v>508</v>
      </c>
      <c r="O96" s="165"/>
    </row>
    <row r="97" spans="1:15" ht="14.25">
      <c r="A97" s="351" t="s">
        <v>486</v>
      </c>
      <c r="B97" s="267">
        <v>2</v>
      </c>
      <c r="C97" s="267">
        <v>30</v>
      </c>
      <c r="D97" s="267" t="s">
        <v>344</v>
      </c>
      <c r="E97" s="267" t="s">
        <v>342</v>
      </c>
      <c r="F97" s="267">
        <v>95</v>
      </c>
      <c r="G97" s="267">
        <v>95</v>
      </c>
      <c r="H97" s="267">
        <v>86</v>
      </c>
      <c r="I97" s="267">
        <v>87</v>
      </c>
      <c r="J97" s="267">
        <v>74</v>
      </c>
      <c r="K97" s="267">
        <v>71</v>
      </c>
      <c r="L97" s="267"/>
      <c r="M97" s="267"/>
      <c r="N97" s="267">
        <f t="shared" si="3"/>
        <v>508</v>
      </c>
      <c r="O97" s="267" t="s">
        <v>1105</v>
      </c>
    </row>
    <row r="98" spans="1:15" ht="14.25">
      <c r="A98" s="351" t="s">
        <v>487</v>
      </c>
      <c r="B98" s="165">
        <v>3</v>
      </c>
      <c r="C98" s="165">
        <v>28</v>
      </c>
      <c r="D98" s="165" t="s">
        <v>161</v>
      </c>
      <c r="E98" s="165" t="s">
        <v>276</v>
      </c>
      <c r="F98" s="165">
        <v>91</v>
      </c>
      <c r="G98" s="165">
        <v>90</v>
      </c>
      <c r="H98" s="165">
        <v>82</v>
      </c>
      <c r="I98" s="165">
        <v>85</v>
      </c>
      <c r="J98" s="165">
        <v>80</v>
      </c>
      <c r="K98" s="165">
        <v>78</v>
      </c>
      <c r="L98" s="165"/>
      <c r="M98" s="165"/>
      <c r="N98" s="165">
        <f t="shared" si="3"/>
        <v>506</v>
      </c>
      <c r="O98" s="165" t="s">
        <v>1106</v>
      </c>
    </row>
    <row r="99" spans="1:15" ht="14.25">
      <c r="A99" s="351" t="s">
        <v>488</v>
      </c>
      <c r="B99" s="267">
        <v>1</v>
      </c>
      <c r="C99" s="267">
        <v>38</v>
      </c>
      <c r="D99" s="267" t="s">
        <v>981</v>
      </c>
      <c r="E99" s="267" t="s">
        <v>337</v>
      </c>
      <c r="F99" s="267">
        <v>92</v>
      </c>
      <c r="G99" s="267">
        <v>89</v>
      </c>
      <c r="H99" s="267">
        <v>70</v>
      </c>
      <c r="I99" s="267">
        <v>82</v>
      </c>
      <c r="J99" s="267">
        <v>89</v>
      </c>
      <c r="K99" s="267">
        <v>81</v>
      </c>
      <c r="L99" s="267"/>
      <c r="M99" s="267"/>
      <c r="N99" s="267">
        <f t="shared" si="3"/>
        <v>503</v>
      </c>
      <c r="O99" s="267" t="s">
        <v>1107</v>
      </c>
    </row>
    <row r="100" spans="1:15" ht="14.25">
      <c r="A100" s="351" t="s">
        <v>489</v>
      </c>
      <c r="B100" s="165">
        <v>3</v>
      </c>
      <c r="C100" s="165">
        <v>32</v>
      </c>
      <c r="D100" s="165" t="s">
        <v>162</v>
      </c>
      <c r="E100" s="165" t="s">
        <v>242</v>
      </c>
      <c r="F100" s="165">
        <v>89</v>
      </c>
      <c r="G100" s="165">
        <v>94</v>
      </c>
      <c r="H100" s="165">
        <v>71</v>
      </c>
      <c r="I100" s="165">
        <v>78</v>
      </c>
      <c r="J100" s="165">
        <v>81</v>
      </c>
      <c r="K100" s="165">
        <v>81</v>
      </c>
      <c r="L100" s="165"/>
      <c r="M100" s="165"/>
      <c r="N100" s="165">
        <f t="shared" si="3"/>
        <v>494</v>
      </c>
      <c r="O100" s="165"/>
    </row>
    <row r="101" spans="1:15" ht="14.25">
      <c r="A101" s="351" t="s">
        <v>490</v>
      </c>
      <c r="B101" s="267">
        <v>2</v>
      </c>
      <c r="C101" s="267">
        <v>21</v>
      </c>
      <c r="D101" s="267" t="s">
        <v>163</v>
      </c>
      <c r="E101" s="267" t="s">
        <v>640</v>
      </c>
      <c r="F101" s="267">
        <v>91</v>
      </c>
      <c r="G101" s="267">
        <v>88</v>
      </c>
      <c r="H101" s="267">
        <v>79</v>
      </c>
      <c r="I101" s="267">
        <v>81</v>
      </c>
      <c r="J101" s="267">
        <v>75</v>
      </c>
      <c r="K101" s="267">
        <v>75</v>
      </c>
      <c r="L101" s="267"/>
      <c r="M101" s="267"/>
      <c r="N101" s="267">
        <f t="shared" si="3"/>
        <v>489</v>
      </c>
      <c r="O101" s="267"/>
    </row>
    <row r="102" spans="1:15" ht="14.25">
      <c r="A102" s="351" t="s">
        <v>491</v>
      </c>
      <c r="B102" s="165">
        <v>3</v>
      </c>
      <c r="C102" s="165">
        <v>5</v>
      </c>
      <c r="D102" s="165" t="s">
        <v>164</v>
      </c>
      <c r="E102" s="165" t="s">
        <v>342</v>
      </c>
      <c r="F102" s="165">
        <v>90</v>
      </c>
      <c r="G102" s="165">
        <v>91</v>
      </c>
      <c r="H102" s="165">
        <v>72</v>
      </c>
      <c r="I102" s="165">
        <v>82</v>
      </c>
      <c r="J102" s="165">
        <v>73</v>
      </c>
      <c r="K102" s="165">
        <v>78</v>
      </c>
      <c r="L102" s="165"/>
      <c r="M102" s="165"/>
      <c r="N102" s="165">
        <f>SUM(F102:K102)</f>
        <v>486</v>
      </c>
      <c r="O102" s="165" t="s">
        <v>1108</v>
      </c>
    </row>
    <row r="103" spans="1:15" ht="14.25">
      <c r="A103" s="351" t="s">
        <v>492</v>
      </c>
      <c r="B103" s="165">
        <v>3</v>
      </c>
      <c r="C103" s="165">
        <v>36</v>
      </c>
      <c r="D103" s="165" t="s">
        <v>28</v>
      </c>
      <c r="E103" s="165" t="s">
        <v>231</v>
      </c>
      <c r="F103" s="165">
        <v>85</v>
      </c>
      <c r="G103" s="165">
        <v>89</v>
      </c>
      <c r="H103" s="165">
        <v>77</v>
      </c>
      <c r="I103" s="165">
        <v>82</v>
      </c>
      <c r="J103" s="165">
        <v>74</v>
      </c>
      <c r="K103" s="165">
        <v>78</v>
      </c>
      <c r="L103" s="165"/>
      <c r="M103" s="165"/>
      <c r="N103" s="165">
        <f>SUM(F103:K103)</f>
        <v>485</v>
      </c>
      <c r="O103" s="165"/>
    </row>
    <row r="104" spans="1:15" ht="14.25">
      <c r="A104" s="351" t="s">
        <v>493</v>
      </c>
      <c r="B104" s="165">
        <v>3</v>
      </c>
      <c r="C104" s="165">
        <v>30</v>
      </c>
      <c r="D104" s="165" t="s">
        <v>165</v>
      </c>
      <c r="E104" s="165" t="s">
        <v>342</v>
      </c>
      <c r="F104" s="165">
        <v>93</v>
      </c>
      <c r="G104" s="165">
        <v>91</v>
      </c>
      <c r="H104" s="165">
        <v>71</v>
      </c>
      <c r="I104" s="165">
        <v>58</v>
      </c>
      <c r="J104" s="165">
        <v>81</v>
      </c>
      <c r="K104" s="165">
        <v>77</v>
      </c>
      <c r="L104" s="165"/>
      <c r="M104" s="165"/>
      <c r="N104" s="165">
        <f>SUM(F104:K104)</f>
        <v>471</v>
      </c>
      <c r="O104" s="165"/>
    </row>
    <row r="105" spans="1:15" ht="14.25">
      <c r="A105" s="354"/>
      <c r="B105" s="267">
        <v>1</v>
      </c>
      <c r="C105" s="267">
        <v>36</v>
      </c>
      <c r="D105" s="267" t="s">
        <v>1065</v>
      </c>
      <c r="E105" s="267" t="s">
        <v>231</v>
      </c>
      <c r="F105" s="267"/>
      <c r="G105" s="267"/>
      <c r="H105" s="267"/>
      <c r="I105" s="267"/>
      <c r="J105" s="267"/>
      <c r="K105" s="267"/>
      <c r="L105" s="267"/>
      <c r="M105" s="267"/>
      <c r="N105" s="267">
        <f>SUM(F105:K105)</f>
        <v>0</v>
      </c>
      <c r="O105" s="267" t="s">
        <v>865</v>
      </c>
    </row>
    <row r="106" spans="1:15" ht="14.25">
      <c r="A106" s="354"/>
      <c r="B106" s="267">
        <v>2</v>
      </c>
      <c r="C106" s="267">
        <v>45</v>
      </c>
      <c r="D106" s="267" t="s">
        <v>166</v>
      </c>
      <c r="E106" s="267" t="s">
        <v>167</v>
      </c>
      <c r="F106" s="267"/>
      <c r="G106" s="267"/>
      <c r="H106" s="267"/>
      <c r="I106" s="267"/>
      <c r="J106" s="267"/>
      <c r="K106" s="267"/>
      <c r="L106" s="267"/>
      <c r="M106" s="267"/>
      <c r="N106" s="267">
        <f>SUM(F106:K106)</f>
        <v>0</v>
      </c>
      <c r="O106" s="267" t="s">
        <v>865</v>
      </c>
    </row>
    <row r="107" spans="1:15" ht="14.25">
      <c r="A107" s="377"/>
      <c r="B107" s="377"/>
      <c r="C107" s="377"/>
      <c r="D107" s="377"/>
      <c r="E107" s="377"/>
      <c r="F107" s="377"/>
      <c r="G107" s="377"/>
      <c r="H107" s="377"/>
      <c r="I107" s="377"/>
      <c r="J107" s="377"/>
      <c r="K107" s="377"/>
      <c r="L107" s="377"/>
      <c r="M107" s="377"/>
      <c r="N107" s="377"/>
      <c r="O107" s="377"/>
    </row>
    <row r="108" spans="1:15" ht="14.25">
      <c r="A108" s="377"/>
      <c r="B108" s="377"/>
      <c r="C108" s="377"/>
      <c r="D108" s="377"/>
      <c r="E108" s="377" t="s">
        <v>122</v>
      </c>
      <c r="F108" s="377"/>
      <c r="G108" s="377"/>
      <c r="H108" s="377"/>
      <c r="I108" s="377"/>
      <c r="J108" s="377"/>
      <c r="K108" s="377"/>
      <c r="L108" s="377"/>
      <c r="M108" s="377"/>
      <c r="N108" s="377"/>
      <c r="O108" s="377"/>
    </row>
  </sheetData>
  <mergeCells count="3">
    <mergeCell ref="A1:O1"/>
    <mergeCell ref="A2:O2"/>
    <mergeCell ref="A3:O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76" r:id="rId1"/>
  <rowBreaks count="1" manualBreakCount="1">
    <brk id="5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I26" sqref="I26"/>
    </sheetView>
  </sheetViews>
  <sheetFormatPr defaultColWidth="9.00390625" defaultRowHeight="13.5"/>
  <cols>
    <col min="1" max="1" width="3.75390625" style="0" customWidth="1"/>
    <col min="2" max="2" width="11.875" style="0" customWidth="1"/>
    <col min="3" max="3" width="10.125" style="0" customWidth="1"/>
    <col min="4" max="4" width="6.25390625" style="0" customWidth="1"/>
    <col min="5" max="14" width="6.125" style="0" customWidth="1"/>
    <col min="15" max="15" width="5.75390625" style="0" customWidth="1"/>
    <col min="16" max="16" width="6.875" style="0" customWidth="1"/>
    <col min="17" max="17" width="7.00390625" style="0" customWidth="1"/>
    <col min="18" max="18" width="4.25390625" style="0" customWidth="1"/>
  </cols>
  <sheetData>
    <row r="1" spans="1:18" ht="18" customHeight="1">
      <c r="A1" s="189" t="s">
        <v>168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8" customHeight="1">
      <c r="A3" s="190" t="s">
        <v>169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18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19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customHeight="1" thickBot="1">
      <c r="A6" s="191" t="s">
        <v>507</v>
      </c>
      <c r="B6" s="191" t="s">
        <v>508</v>
      </c>
      <c r="C6" s="191" t="s">
        <v>509</v>
      </c>
      <c r="D6" s="305" t="s">
        <v>510</v>
      </c>
      <c r="E6" s="49" t="s">
        <v>870</v>
      </c>
      <c r="F6" s="50" t="s">
        <v>170</v>
      </c>
      <c r="G6" s="116" t="s">
        <v>872</v>
      </c>
      <c r="H6" s="50" t="s">
        <v>873</v>
      </c>
      <c r="I6" s="116" t="s">
        <v>874</v>
      </c>
      <c r="J6" s="50" t="s">
        <v>875</v>
      </c>
      <c r="K6" s="116" t="s">
        <v>876</v>
      </c>
      <c r="L6" s="50" t="s">
        <v>877</v>
      </c>
      <c r="M6" s="49" t="s">
        <v>878</v>
      </c>
      <c r="N6" s="117" t="s">
        <v>879</v>
      </c>
      <c r="O6" s="50" t="s">
        <v>513</v>
      </c>
      <c r="P6" s="192" t="s">
        <v>1070</v>
      </c>
      <c r="Q6" s="194" t="s">
        <v>514</v>
      </c>
      <c r="R6" s="196" t="s">
        <v>515</v>
      </c>
    </row>
    <row r="7" spans="1:18" ht="15" customHeight="1" thickBot="1">
      <c r="A7" s="191"/>
      <c r="B7" s="191"/>
      <c r="C7" s="191"/>
      <c r="D7" s="306"/>
      <c r="E7" s="51" t="s">
        <v>516</v>
      </c>
      <c r="F7" s="52" t="s">
        <v>516</v>
      </c>
      <c r="G7" s="53" t="s">
        <v>516</v>
      </c>
      <c r="H7" s="52" t="s">
        <v>516</v>
      </c>
      <c r="I7" s="53" t="s">
        <v>516</v>
      </c>
      <c r="J7" s="52" t="s">
        <v>516</v>
      </c>
      <c r="K7" s="53" t="s">
        <v>516</v>
      </c>
      <c r="L7" s="52" t="s">
        <v>516</v>
      </c>
      <c r="M7" s="53" t="s">
        <v>516</v>
      </c>
      <c r="N7" s="54" t="s">
        <v>516</v>
      </c>
      <c r="O7" s="52"/>
      <c r="P7" s="193"/>
      <c r="Q7" s="195"/>
      <c r="R7" s="196"/>
    </row>
    <row r="8" spans="1:18" ht="15" customHeight="1" thickBot="1">
      <c r="A8" s="186">
        <v>1</v>
      </c>
      <c r="B8" s="313" t="s">
        <v>258</v>
      </c>
      <c r="C8" s="313" t="s">
        <v>235</v>
      </c>
      <c r="D8" s="301">
        <v>567</v>
      </c>
      <c r="E8" s="291">
        <v>9.5</v>
      </c>
      <c r="F8" s="284">
        <v>9.5</v>
      </c>
      <c r="G8" s="285">
        <v>9.6</v>
      </c>
      <c r="H8" s="284">
        <v>10.1</v>
      </c>
      <c r="I8" s="285">
        <v>8.6</v>
      </c>
      <c r="J8" s="284">
        <v>9.8</v>
      </c>
      <c r="K8" s="285">
        <v>9</v>
      </c>
      <c r="L8" s="284">
        <v>9.5</v>
      </c>
      <c r="M8" s="285">
        <v>8.6</v>
      </c>
      <c r="N8" s="292">
        <v>10</v>
      </c>
      <c r="O8" s="57"/>
      <c r="P8" s="309">
        <f>SUM(E8:N8)</f>
        <v>94.2</v>
      </c>
      <c r="Q8" s="311">
        <f>D8+P8</f>
        <v>661.2</v>
      </c>
      <c r="R8" s="223">
        <f>IF(COUNT(Q8),RANK(Q8,Q$8:Q$23),"")</f>
        <v>1</v>
      </c>
    </row>
    <row r="9" spans="1:18" ht="15" customHeight="1" thickBot="1">
      <c r="A9" s="186"/>
      <c r="B9" s="313"/>
      <c r="C9" s="313"/>
      <c r="D9" s="301"/>
      <c r="E9" s="287">
        <f>E8</f>
        <v>9.5</v>
      </c>
      <c r="F9" s="288">
        <f aca="true" t="shared" si="0" ref="F9:N9">IF(F8,E9+F8,)</f>
        <v>19</v>
      </c>
      <c r="G9" s="289">
        <f t="shared" si="0"/>
        <v>28.6</v>
      </c>
      <c r="H9" s="288">
        <f t="shared" si="0"/>
        <v>38.7</v>
      </c>
      <c r="I9" s="289">
        <f t="shared" si="0"/>
        <v>47.300000000000004</v>
      </c>
      <c r="J9" s="288">
        <f t="shared" si="0"/>
        <v>57.10000000000001</v>
      </c>
      <c r="K9" s="289">
        <f t="shared" si="0"/>
        <v>66.10000000000001</v>
      </c>
      <c r="L9" s="288">
        <f t="shared" si="0"/>
        <v>75.60000000000001</v>
      </c>
      <c r="M9" s="289">
        <f t="shared" si="0"/>
        <v>84.2</v>
      </c>
      <c r="N9" s="290">
        <f t="shared" si="0"/>
        <v>94.2</v>
      </c>
      <c r="O9" s="56"/>
      <c r="P9" s="310"/>
      <c r="Q9" s="312"/>
      <c r="R9" s="224"/>
    </row>
    <row r="10" spans="1:18" ht="15" customHeight="1" thickBot="1">
      <c r="A10" s="186">
        <v>7</v>
      </c>
      <c r="B10" s="313" t="s">
        <v>519</v>
      </c>
      <c r="C10" s="313" t="s">
        <v>231</v>
      </c>
      <c r="D10" s="301">
        <v>562</v>
      </c>
      <c r="E10" s="293">
        <v>8.7</v>
      </c>
      <c r="F10" s="294">
        <v>10.9</v>
      </c>
      <c r="G10" s="295">
        <v>10</v>
      </c>
      <c r="H10" s="294">
        <v>10.8</v>
      </c>
      <c r="I10" s="295">
        <v>7.8</v>
      </c>
      <c r="J10" s="294">
        <v>9.9</v>
      </c>
      <c r="K10" s="295">
        <v>10.3</v>
      </c>
      <c r="L10" s="294">
        <v>10</v>
      </c>
      <c r="M10" s="295">
        <v>10.4</v>
      </c>
      <c r="N10" s="296">
        <v>8.6</v>
      </c>
      <c r="O10" s="55"/>
      <c r="P10" s="309">
        <f>SUM(E10:N10)</f>
        <v>97.4</v>
      </c>
      <c r="Q10" s="307">
        <f>D10+P10</f>
        <v>659.4</v>
      </c>
      <c r="R10" s="223">
        <f>IF(COUNT(Q10),RANK(Q10,Q$8:Q$23),"")</f>
        <v>2</v>
      </c>
    </row>
    <row r="11" spans="1:18" ht="15" customHeight="1" thickBot="1">
      <c r="A11" s="186"/>
      <c r="B11" s="313"/>
      <c r="C11" s="313"/>
      <c r="D11" s="301"/>
      <c r="E11" s="297">
        <f>E10</f>
        <v>8.7</v>
      </c>
      <c r="F11" s="298">
        <f aca="true" t="shared" si="1" ref="F11:N11">IF(F10,E11+F10,)</f>
        <v>19.6</v>
      </c>
      <c r="G11" s="299">
        <f t="shared" si="1"/>
        <v>29.6</v>
      </c>
      <c r="H11" s="298">
        <f t="shared" si="1"/>
        <v>40.400000000000006</v>
      </c>
      <c r="I11" s="299">
        <f t="shared" si="1"/>
        <v>48.2</v>
      </c>
      <c r="J11" s="298">
        <f t="shared" si="1"/>
        <v>58.1</v>
      </c>
      <c r="K11" s="299">
        <f t="shared" si="1"/>
        <v>68.4</v>
      </c>
      <c r="L11" s="298">
        <f t="shared" si="1"/>
        <v>78.4</v>
      </c>
      <c r="M11" s="299">
        <f t="shared" si="1"/>
        <v>88.80000000000001</v>
      </c>
      <c r="N11" s="300">
        <f t="shared" si="1"/>
        <v>97.4</v>
      </c>
      <c r="O11" s="56"/>
      <c r="P11" s="310"/>
      <c r="Q11" s="308"/>
      <c r="R11" s="224"/>
    </row>
    <row r="12" spans="1:18" ht="15" customHeight="1" thickBot="1">
      <c r="A12" s="186">
        <v>3</v>
      </c>
      <c r="B12" s="313" t="s">
        <v>257</v>
      </c>
      <c r="C12" s="313" t="s">
        <v>235</v>
      </c>
      <c r="D12" s="301">
        <v>564</v>
      </c>
      <c r="E12" s="291">
        <v>9.1</v>
      </c>
      <c r="F12" s="284">
        <v>9.8</v>
      </c>
      <c r="G12" s="285">
        <v>9.8</v>
      </c>
      <c r="H12" s="284">
        <v>8.2</v>
      </c>
      <c r="I12" s="285">
        <v>9</v>
      </c>
      <c r="J12" s="284">
        <v>9.6</v>
      </c>
      <c r="K12" s="285">
        <v>10.6</v>
      </c>
      <c r="L12" s="284">
        <v>9.7</v>
      </c>
      <c r="M12" s="285">
        <v>8.8</v>
      </c>
      <c r="N12" s="292">
        <v>10.4</v>
      </c>
      <c r="O12" s="55"/>
      <c r="P12" s="309">
        <f>SUM(E12:N12)</f>
        <v>95</v>
      </c>
      <c r="Q12" s="311">
        <f>D12+P12</f>
        <v>659</v>
      </c>
      <c r="R12" s="223">
        <f>IF(COUNT(Q12),RANK(Q12,Q$8:Q$23),"")</f>
        <v>3</v>
      </c>
    </row>
    <row r="13" spans="1:18" ht="15" customHeight="1" thickBot="1">
      <c r="A13" s="186"/>
      <c r="B13" s="313"/>
      <c r="C13" s="313"/>
      <c r="D13" s="301"/>
      <c r="E13" s="287">
        <f>E12</f>
        <v>9.1</v>
      </c>
      <c r="F13" s="288">
        <f aca="true" t="shared" si="2" ref="F13:N13">IF(F12,E13+F12,)</f>
        <v>18.9</v>
      </c>
      <c r="G13" s="289">
        <f t="shared" si="2"/>
        <v>28.7</v>
      </c>
      <c r="H13" s="288">
        <f t="shared" si="2"/>
        <v>36.9</v>
      </c>
      <c r="I13" s="289">
        <f t="shared" si="2"/>
        <v>45.9</v>
      </c>
      <c r="J13" s="288">
        <f t="shared" si="2"/>
        <v>55.5</v>
      </c>
      <c r="K13" s="289">
        <f t="shared" si="2"/>
        <v>66.1</v>
      </c>
      <c r="L13" s="288">
        <f t="shared" si="2"/>
        <v>75.8</v>
      </c>
      <c r="M13" s="289">
        <f t="shared" si="2"/>
        <v>84.6</v>
      </c>
      <c r="N13" s="290">
        <f t="shared" si="2"/>
        <v>95</v>
      </c>
      <c r="O13" s="56"/>
      <c r="P13" s="310"/>
      <c r="Q13" s="312"/>
      <c r="R13" s="224"/>
    </row>
    <row r="14" spans="1:18" ht="15" customHeight="1" thickBot="1">
      <c r="A14" s="186">
        <v>2</v>
      </c>
      <c r="B14" s="313" t="s">
        <v>316</v>
      </c>
      <c r="C14" s="313" t="s">
        <v>234</v>
      </c>
      <c r="D14" s="301">
        <v>564</v>
      </c>
      <c r="E14" s="291">
        <v>8.9</v>
      </c>
      <c r="F14" s="284">
        <v>9.3</v>
      </c>
      <c r="G14" s="285">
        <v>8.9</v>
      </c>
      <c r="H14" s="284">
        <v>10</v>
      </c>
      <c r="I14" s="285">
        <v>10</v>
      </c>
      <c r="J14" s="284">
        <v>10.7</v>
      </c>
      <c r="K14" s="285">
        <v>8.9</v>
      </c>
      <c r="L14" s="284">
        <v>9</v>
      </c>
      <c r="M14" s="285">
        <v>9.1</v>
      </c>
      <c r="N14" s="292">
        <v>9.8</v>
      </c>
      <c r="O14" s="57"/>
      <c r="P14" s="309">
        <f>SUM(E14:N14)</f>
        <v>94.6</v>
      </c>
      <c r="Q14" s="311">
        <f>D14+P14</f>
        <v>658.6</v>
      </c>
      <c r="R14" s="223">
        <f>IF(COUNT(Q14),RANK(Q14,Q$8:Q$23),"")</f>
        <v>4</v>
      </c>
    </row>
    <row r="15" spans="1:18" ht="15" customHeight="1" thickBot="1">
      <c r="A15" s="186"/>
      <c r="B15" s="313"/>
      <c r="C15" s="313"/>
      <c r="D15" s="301"/>
      <c r="E15" s="287">
        <f>E14</f>
        <v>8.9</v>
      </c>
      <c r="F15" s="288">
        <f aca="true" t="shared" si="3" ref="F15:N15">IF(F14,E15+F14,)</f>
        <v>18.200000000000003</v>
      </c>
      <c r="G15" s="289">
        <f t="shared" si="3"/>
        <v>27.1</v>
      </c>
      <c r="H15" s="288">
        <f t="shared" si="3"/>
        <v>37.1</v>
      </c>
      <c r="I15" s="289">
        <f t="shared" si="3"/>
        <v>47.1</v>
      </c>
      <c r="J15" s="288">
        <f t="shared" si="3"/>
        <v>57.8</v>
      </c>
      <c r="K15" s="289">
        <f t="shared" si="3"/>
        <v>66.7</v>
      </c>
      <c r="L15" s="288">
        <f t="shared" si="3"/>
        <v>75.7</v>
      </c>
      <c r="M15" s="289">
        <f t="shared" si="3"/>
        <v>84.8</v>
      </c>
      <c r="N15" s="290">
        <f t="shared" si="3"/>
        <v>94.6</v>
      </c>
      <c r="O15" s="56"/>
      <c r="P15" s="310"/>
      <c r="Q15" s="312"/>
      <c r="R15" s="224"/>
    </row>
    <row r="16" spans="1:18" ht="15" customHeight="1" thickBot="1">
      <c r="A16" s="186">
        <v>5</v>
      </c>
      <c r="B16" s="313" t="s">
        <v>574</v>
      </c>
      <c r="C16" s="313" t="s">
        <v>235</v>
      </c>
      <c r="D16" s="301">
        <v>563</v>
      </c>
      <c r="E16" s="291">
        <v>9.1</v>
      </c>
      <c r="F16" s="284">
        <v>9.1</v>
      </c>
      <c r="G16" s="285">
        <v>10.3</v>
      </c>
      <c r="H16" s="284">
        <v>10.1</v>
      </c>
      <c r="I16" s="285">
        <v>9.4</v>
      </c>
      <c r="J16" s="284">
        <v>9.6</v>
      </c>
      <c r="K16" s="285">
        <v>8.5</v>
      </c>
      <c r="L16" s="284">
        <v>9.9</v>
      </c>
      <c r="M16" s="285">
        <v>10</v>
      </c>
      <c r="N16" s="292">
        <v>9.4</v>
      </c>
      <c r="O16" s="55"/>
      <c r="P16" s="309">
        <f>SUM(E16:N16)</f>
        <v>95.4</v>
      </c>
      <c r="Q16" s="311">
        <f>D16+P16</f>
        <v>658.4</v>
      </c>
      <c r="R16" s="223">
        <f>IF(COUNT(Q16),RANK(Q16,Q$8:Q$23),"")</f>
        <v>5</v>
      </c>
    </row>
    <row r="17" spans="1:18" ht="15" customHeight="1" thickBot="1">
      <c r="A17" s="186"/>
      <c r="B17" s="313"/>
      <c r="C17" s="313"/>
      <c r="D17" s="301"/>
      <c r="E17" s="287">
        <f>E16</f>
        <v>9.1</v>
      </c>
      <c r="F17" s="288">
        <f aca="true" t="shared" si="4" ref="F17:N17">IF(F16,E17+F16,)</f>
        <v>18.2</v>
      </c>
      <c r="G17" s="289">
        <f t="shared" si="4"/>
        <v>28.5</v>
      </c>
      <c r="H17" s="288">
        <f t="shared" si="4"/>
        <v>38.6</v>
      </c>
      <c r="I17" s="289">
        <f t="shared" si="4"/>
        <v>48</v>
      </c>
      <c r="J17" s="288">
        <f t="shared" si="4"/>
        <v>57.6</v>
      </c>
      <c r="K17" s="289">
        <f t="shared" si="4"/>
        <v>66.1</v>
      </c>
      <c r="L17" s="288">
        <f t="shared" si="4"/>
        <v>76</v>
      </c>
      <c r="M17" s="289">
        <f t="shared" si="4"/>
        <v>86</v>
      </c>
      <c r="N17" s="290">
        <f t="shared" si="4"/>
        <v>95.4</v>
      </c>
      <c r="O17" s="56"/>
      <c r="P17" s="310"/>
      <c r="Q17" s="312"/>
      <c r="R17" s="224"/>
    </row>
    <row r="18" spans="1:18" ht="15" customHeight="1" thickBot="1">
      <c r="A18" s="186">
        <v>4</v>
      </c>
      <c r="B18" s="313" t="s">
        <v>251</v>
      </c>
      <c r="C18" s="313" t="s">
        <v>231</v>
      </c>
      <c r="D18" s="301">
        <v>563</v>
      </c>
      <c r="E18" s="291">
        <v>10.9</v>
      </c>
      <c r="F18" s="284">
        <v>9.6</v>
      </c>
      <c r="G18" s="285">
        <v>9</v>
      </c>
      <c r="H18" s="284">
        <v>7.6</v>
      </c>
      <c r="I18" s="285">
        <v>9.9</v>
      </c>
      <c r="J18" s="284">
        <v>7.6</v>
      </c>
      <c r="K18" s="285">
        <v>8.7</v>
      </c>
      <c r="L18" s="284">
        <v>9.7</v>
      </c>
      <c r="M18" s="285">
        <v>9.7</v>
      </c>
      <c r="N18" s="292">
        <v>9.6</v>
      </c>
      <c r="O18" s="55"/>
      <c r="P18" s="309">
        <f>SUM(E18:N18)</f>
        <v>92.3</v>
      </c>
      <c r="Q18" s="311">
        <f>D18+P18</f>
        <v>655.3</v>
      </c>
      <c r="R18" s="223">
        <f>IF(COUNT(Q18),RANK(Q18,Q$8:Q$23),"")</f>
        <v>6</v>
      </c>
    </row>
    <row r="19" spans="1:18" ht="15" customHeight="1" thickBot="1">
      <c r="A19" s="186"/>
      <c r="B19" s="313"/>
      <c r="C19" s="313"/>
      <c r="D19" s="301"/>
      <c r="E19" s="287">
        <f>E18</f>
        <v>10.9</v>
      </c>
      <c r="F19" s="288">
        <f aca="true" t="shared" si="5" ref="F19:N19">IF(F18,E19+F18,)</f>
        <v>20.5</v>
      </c>
      <c r="G19" s="289">
        <f t="shared" si="5"/>
        <v>29.5</v>
      </c>
      <c r="H19" s="288">
        <f t="shared" si="5"/>
        <v>37.1</v>
      </c>
      <c r="I19" s="289">
        <f t="shared" si="5"/>
        <v>47</v>
      </c>
      <c r="J19" s="288">
        <f t="shared" si="5"/>
        <v>54.6</v>
      </c>
      <c r="K19" s="289">
        <f t="shared" si="5"/>
        <v>63.3</v>
      </c>
      <c r="L19" s="288">
        <f t="shared" si="5"/>
        <v>73</v>
      </c>
      <c r="M19" s="289">
        <f t="shared" si="5"/>
        <v>82.7</v>
      </c>
      <c r="N19" s="290">
        <f t="shared" si="5"/>
        <v>92.3</v>
      </c>
      <c r="O19" s="56"/>
      <c r="P19" s="310"/>
      <c r="Q19" s="312"/>
      <c r="R19" s="224"/>
    </row>
    <row r="20" spans="1:18" ht="15" customHeight="1" thickBot="1">
      <c r="A20" s="186">
        <v>6</v>
      </c>
      <c r="B20" s="313" t="s">
        <v>248</v>
      </c>
      <c r="C20" s="313" t="s">
        <v>231</v>
      </c>
      <c r="D20" s="301">
        <v>562</v>
      </c>
      <c r="E20" s="291">
        <v>9.4</v>
      </c>
      <c r="F20" s="284">
        <v>9.7</v>
      </c>
      <c r="G20" s="285">
        <v>7.8</v>
      </c>
      <c r="H20" s="284">
        <v>9.2</v>
      </c>
      <c r="I20" s="285">
        <v>6.4</v>
      </c>
      <c r="J20" s="284">
        <v>9.2</v>
      </c>
      <c r="K20" s="285">
        <v>6.7</v>
      </c>
      <c r="L20" s="284">
        <v>9.3</v>
      </c>
      <c r="M20" s="285">
        <v>8.3</v>
      </c>
      <c r="N20" s="292">
        <v>9.9</v>
      </c>
      <c r="O20" s="55"/>
      <c r="P20" s="309">
        <f>SUM(E20:N20)</f>
        <v>85.9</v>
      </c>
      <c r="Q20" s="311">
        <f>D20+P20</f>
        <v>647.9</v>
      </c>
      <c r="R20" s="223">
        <f>IF(COUNT(Q20),RANK(Q20,Q$8:Q$23),"")</f>
        <v>7</v>
      </c>
    </row>
    <row r="21" spans="1:18" ht="15" customHeight="1" thickBot="1">
      <c r="A21" s="186"/>
      <c r="B21" s="313"/>
      <c r="C21" s="313"/>
      <c r="D21" s="301"/>
      <c r="E21" s="287">
        <f>E20</f>
        <v>9.4</v>
      </c>
      <c r="F21" s="288">
        <f aca="true" t="shared" si="6" ref="F21:N21">IF(F20,E21+F20,)</f>
        <v>19.1</v>
      </c>
      <c r="G21" s="289">
        <f t="shared" si="6"/>
        <v>26.900000000000002</v>
      </c>
      <c r="H21" s="288">
        <f t="shared" si="6"/>
        <v>36.1</v>
      </c>
      <c r="I21" s="289">
        <f t="shared" si="6"/>
        <v>42.5</v>
      </c>
      <c r="J21" s="288">
        <f t="shared" si="6"/>
        <v>51.7</v>
      </c>
      <c r="K21" s="289">
        <f t="shared" si="6"/>
        <v>58.400000000000006</v>
      </c>
      <c r="L21" s="288">
        <f t="shared" si="6"/>
        <v>67.7</v>
      </c>
      <c r="M21" s="289">
        <f t="shared" si="6"/>
        <v>76</v>
      </c>
      <c r="N21" s="290">
        <f t="shared" si="6"/>
        <v>85.9</v>
      </c>
      <c r="O21" s="56"/>
      <c r="P21" s="310"/>
      <c r="Q21" s="312"/>
      <c r="R21" s="224"/>
    </row>
    <row r="22" spans="1:18" ht="15" customHeight="1" thickBot="1">
      <c r="A22" s="186">
        <v>8</v>
      </c>
      <c r="B22" s="316" t="s">
        <v>171</v>
      </c>
      <c r="C22" s="317" t="s">
        <v>236</v>
      </c>
      <c r="D22" s="304">
        <v>560</v>
      </c>
      <c r="E22" s="291">
        <v>6.5</v>
      </c>
      <c r="F22" s="284">
        <v>5.6</v>
      </c>
      <c r="G22" s="285">
        <v>6.9</v>
      </c>
      <c r="H22" s="284">
        <v>9.7</v>
      </c>
      <c r="I22" s="285">
        <v>7.9</v>
      </c>
      <c r="J22" s="284">
        <v>10.7</v>
      </c>
      <c r="K22" s="285">
        <v>8.7</v>
      </c>
      <c r="L22" s="284">
        <v>8.2</v>
      </c>
      <c r="M22" s="285">
        <v>7.3</v>
      </c>
      <c r="N22" s="292">
        <v>9</v>
      </c>
      <c r="O22" s="55"/>
      <c r="P22" s="309">
        <f>SUM(E22:N22)</f>
        <v>80.5</v>
      </c>
      <c r="Q22" s="311">
        <f>D22+P22</f>
        <v>640.5</v>
      </c>
      <c r="R22" s="223">
        <f>IF(COUNT(Q22),RANK(Q22,Q$8:Q$23),"")</f>
        <v>8</v>
      </c>
    </row>
    <row r="23" spans="1:18" ht="15" customHeight="1" thickBot="1">
      <c r="A23" s="186"/>
      <c r="B23" s="316"/>
      <c r="C23" s="317"/>
      <c r="D23" s="304"/>
      <c r="E23" s="287">
        <f>E22</f>
        <v>6.5</v>
      </c>
      <c r="F23" s="289">
        <f aca="true" t="shared" si="7" ref="F23:N23">IF(F22,E23+F22,)</f>
        <v>12.1</v>
      </c>
      <c r="G23" s="288">
        <f t="shared" si="7"/>
        <v>19</v>
      </c>
      <c r="H23" s="288">
        <f t="shared" si="7"/>
        <v>28.7</v>
      </c>
      <c r="I23" s="289">
        <f t="shared" si="7"/>
        <v>36.6</v>
      </c>
      <c r="J23" s="288">
        <f t="shared" si="7"/>
        <v>47.3</v>
      </c>
      <c r="K23" s="289">
        <f t="shared" si="7"/>
        <v>56</v>
      </c>
      <c r="L23" s="288">
        <f t="shared" si="7"/>
        <v>64.2</v>
      </c>
      <c r="M23" s="289">
        <f t="shared" si="7"/>
        <v>71.5</v>
      </c>
      <c r="N23" s="290">
        <f t="shared" si="7"/>
        <v>80.5</v>
      </c>
      <c r="O23" s="56"/>
      <c r="P23" s="310"/>
      <c r="Q23" s="312"/>
      <c r="R23" s="224"/>
    </row>
    <row r="24" spans="1:18" ht="13.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3.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18" ht="13.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</row>
    <row r="27" spans="1:18" ht="13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</row>
    <row r="28" spans="1:18" ht="13.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</row>
    <row r="29" spans="1:18" ht="13.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</row>
    <row r="30" spans="1:18" ht="13.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13.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3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3.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3.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3.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3.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3.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3.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3.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3.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3.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3.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3.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13.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3.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3.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</sheetData>
  <mergeCells count="65">
    <mergeCell ref="P10:P11"/>
    <mergeCell ref="Q10:Q11"/>
    <mergeCell ref="R10:R11"/>
    <mergeCell ref="Q16:Q17"/>
    <mergeCell ref="P12:P13"/>
    <mergeCell ref="Q12:Q13"/>
    <mergeCell ref="R12:R13"/>
    <mergeCell ref="Q14:Q15"/>
    <mergeCell ref="R14:R15"/>
    <mergeCell ref="P14:P15"/>
    <mergeCell ref="A10:A11"/>
    <mergeCell ref="B10:B11"/>
    <mergeCell ref="C10:C11"/>
    <mergeCell ref="D10:D11"/>
    <mergeCell ref="A16:A17"/>
    <mergeCell ref="R16:R17"/>
    <mergeCell ref="B16:B17"/>
    <mergeCell ref="A12:A13"/>
    <mergeCell ref="B12:B13"/>
    <mergeCell ref="C12:C13"/>
    <mergeCell ref="D12:D13"/>
    <mergeCell ref="C16:C17"/>
    <mergeCell ref="D16:D17"/>
    <mergeCell ref="P16:P17"/>
    <mergeCell ref="R22:R23"/>
    <mergeCell ref="P18:P19"/>
    <mergeCell ref="Q18:Q19"/>
    <mergeCell ref="Q20:Q21"/>
    <mergeCell ref="R18:R19"/>
    <mergeCell ref="R20:R21"/>
    <mergeCell ref="A18:A19"/>
    <mergeCell ref="B18:B19"/>
    <mergeCell ref="C18:C19"/>
    <mergeCell ref="Q22:Q23"/>
    <mergeCell ref="A22:A23"/>
    <mergeCell ref="B22:B23"/>
    <mergeCell ref="C22:C23"/>
    <mergeCell ref="D22:D23"/>
    <mergeCell ref="P22:P23"/>
    <mergeCell ref="P20:P21"/>
    <mergeCell ref="A20:A21"/>
    <mergeCell ref="B20:B21"/>
    <mergeCell ref="C20:C21"/>
    <mergeCell ref="D20:D21"/>
    <mergeCell ref="B14:B15"/>
    <mergeCell ref="C14:C15"/>
    <mergeCell ref="D14:D15"/>
    <mergeCell ref="D18:D19"/>
    <mergeCell ref="R8:R9"/>
    <mergeCell ref="A8:A9"/>
    <mergeCell ref="B8:B9"/>
    <mergeCell ref="C8:C9"/>
    <mergeCell ref="D8:D9"/>
    <mergeCell ref="P8:P9"/>
    <mergeCell ref="Q8:Q9"/>
    <mergeCell ref="A14:A15"/>
    <mergeCell ref="A1:R2"/>
    <mergeCell ref="A3:R4"/>
    <mergeCell ref="A6:A7"/>
    <mergeCell ref="B6:B7"/>
    <mergeCell ref="C6:C7"/>
    <mergeCell ref="D6:D7"/>
    <mergeCell ref="P6:P7"/>
    <mergeCell ref="Q6:Q7"/>
    <mergeCell ref="R6:R7"/>
  </mergeCells>
  <conditionalFormatting sqref="E8:O8 E14:O14 E22:O22 E12:O12 E18:O18 E20:O20 E16:O16 E10:O10">
    <cfRule type="cellIs" priority="1" dxfId="0" operator="greaterThanOrEqual" stopIfTrue="1">
      <formula>10</formula>
    </cfRule>
  </conditionalFormatting>
  <printOptions horizontalCentered="1"/>
  <pageMargins left="0.2362204724409449" right="0.1968503937007874" top="0.984251968503937" bottom="0.984251968503937" header="0.5118110236220472" footer="0.5118110236220472"/>
  <pageSetup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1">
      <selection activeCell="P49" sqref="P49"/>
    </sheetView>
  </sheetViews>
  <sheetFormatPr defaultColWidth="9.00390625" defaultRowHeight="13.5"/>
  <cols>
    <col min="1" max="1" width="4.875" style="85" customWidth="1"/>
    <col min="2" max="2" width="5.25390625" style="85" customWidth="1"/>
    <col min="3" max="3" width="17.00390625" style="85" customWidth="1"/>
    <col min="4" max="9" width="5.625" style="85" customWidth="1"/>
    <col min="10" max="10" width="9.25390625" style="85" bestFit="1" customWidth="1"/>
    <col min="11" max="11" width="8.875" style="85" customWidth="1"/>
    <col min="12" max="13" width="4.875" style="85" customWidth="1"/>
    <col min="14" max="14" width="17.00390625" style="85" customWidth="1"/>
    <col min="15" max="20" width="5.625" style="85" customWidth="1"/>
    <col min="21" max="21" width="9.25390625" style="85" customWidth="1"/>
    <col min="22" max="22" width="8.875" style="85" customWidth="1"/>
    <col min="23" max="16384" width="9.00390625" style="85" customWidth="1"/>
  </cols>
  <sheetData>
    <row r="1" spans="1:12" ht="18.75" customHeight="1">
      <c r="A1" s="210" t="s">
        <v>522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58"/>
    </row>
    <row r="2" spans="1:12" ht="18.75" customHeight="1">
      <c r="A2" s="211" t="s">
        <v>123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58"/>
    </row>
    <row r="3" spans="1:11" ht="18.75">
      <c r="A3" s="206" t="s">
        <v>524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9" ht="15.75" customHeight="1" thickBot="1">
      <c r="A4" s="86"/>
      <c r="B4" s="86"/>
      <c r="C4" s="86"/>
      <c r="D4" s="86"/>
      <c r="E4" s="86"/>
      <c r="F4" s="86"/>
      <c r="G4" s="86"/>
      <c r="H4" s="86"/>
      <c r="I4" s="86"/>
    </row>
    <row r="5" spans="1:11" s="66" customFormat="1" ht="22.5" customHeight="1" thickTop="1">
      <c r="A5" s="60" t="s">
        <v>882</v>
      </c>
      <c r="B5" s="207" t="s">
        <v>236</v>
      </c>
      <c r="C5" s="207"/>
      <c r="D5" s="207"/>
      <c r="E5" s="61" t="s">
        <v>278</v>
      </c>
      <c r="F5" s="62">
        <f>RANK(K8,$K$5:$K$94)</f>
        <v>1</v>
      </c>
      <c r="G5" s="63" t="s">
        <v>287</v>
      </c>
      <c r="H5" s="64"/>
      <c r="I5" s="64"/>
      <c r="J5" s="62">
        <f>K8</f>
        <v>1676</v>
      </c>
      <c r="K5" s="65" t="s">
        <v>279</v>
      </c>
    </row>
    <row r="6" spans="1:11" s="70" customFormat="1" ht="14.25" customHeight="1">
      <c r="A6" s="67" t="s">
        <v>526</v>
      </c>
      <c r="B6" s="68" t="s">
        <v>280</v>
      </c>
      <c r="C6" s="68" t="s">
        <v>508</v>
      </c>
      <c r="D6" s="68" t="s">
        <v>76</v>
      </c>
      <c r="E6" s="68" t="s">
        <v>172</v>
      </c>
      <c r="F6" s="68" t="s">
        <v>173</v>
      </c>
      <c r="G6" s="68" t="s">
        <v>174</v>
      </c>
      <c r="H6" s="68" t="s">
        <v>175</v>
      </c>
      <c r="I6" s="68" t="s">
        <v>176</v>
      </c>
      <c r="J6" s="68" t="s">
        <v>285</v>
      </c>
      <c r="K6" s="69" t="s">
        <v>286</v>
      </c>
    </row>
    <row r="7" spans="1:11" s="76" customFormat="1" ht="17.25" customHeight="1">
      <c r="A7" s="71">
        <v>1</v>
      </c>
      <c r="B7" s="72">
        <v>8</v>
      </c>
      <c r="C7" s="73" t="s">
        <v>592</v>
      </c>
      <c r="D7" s="6">
        <v>93</v>
      </c>
      <c r="E7" s="6">
        <v>97</v>
      </c>
      <c r="F7" s="6">
        <v>92</v>
      </c>
      <c r="G7" s="6">
        <v>87</v>
      </c>
      <c r="H7" s="6">
        <v>95</v>
      </c>
      <c r="I7" s="6">
        <v>96</v>
      </c>
      <c r="J7" s="6">
        <f>SUM(D7:I7)</f>
        <v>560</v>
      </c>
      <c r="K7" s="75"/>
    </row>
    <row r="8" spans="1:11" s="76" customFormat="1" ht="17.25" customHeight="1">
      <c r="A8" s="71">
        <v>2</v>
      </c>
      <c r="B8" s="72">
        <v>8</v>
      </c>
      <c r="C8" s="73" t="s">
        <v>265</v>
      </c>
      <c r="D8" s="6">
        <v>98</v>
      </c>
      <c r="E8" s="6">
        <v>98</v>
      </c>
      <c r="F8" s="6">
        <v>91</v>
      </c>
      <c r="G8" s="6">
        <v>92</v>
      </c>
      <c r="H8" s="6">
        <v>91</v>
      </c>
      <c r="I8" s="6">
        <v>89</v>
      </c>
      <c r="J8" s="6">
        <f>SUM(D8:I8)</f>
        <v>559</v>
      </c>
      <c r="K8" s="75">
        <f>SUM(J7:J9)</f>
        <v>1676</v>
      </c>
    </row>
    <row r="9" spans="1:11" s="76" customFormat="1" ht="17.25" customHeight="1" thickBot="1">
      <c r="A9" s="77">
        <v>3</v>
      </c>
      <c r="B9" s="72">
        <v>8</v>
      </c>
      <c r="C9" s="80" t="s">
        <v>613</v>
      </c>
      <c r="D9" s="73">
        <v>97</v>
      </c>
      <c r="E9" s="73">
        <v>98</v>
      </c>
      <c r="F9" s="73">
        <v>87</v>
      </c>
      <c r="G9" s="73">
        <v>90</v>
      </c>
      <c r="H9" s="73">
        <v>94</v>
      </c>
      <c r="I9" s="73">
        <v>91</v>
      </c>
      <c r="J9" s="73">
        <f>SUM(D9:I9)</f>
        <v>557</v>
      </c>
      <c r="K9" s="78"/>
    </row>
    <row r="10" spans="1:11" s="66" customFormat="1" ht="22.5" customHeight="1" thickTop="1">
      <c r="A10" s="60" t="s">
        <v>177</v>
      </c>
      <c r="B10" s="207" t="s">
        <v>231</v>
      </c>
      <c r="C10" s="207"/>
      <c r="D10" s="207"/>
      <c r="E10" s="61" t="s">
        <v>278</v>
      </c>
      <c r="F10" s="62">
        <f>RANK(K13,$K$5:$K$94)</f>
        <v>2</v>
      </c>
      <c r="G10" s="63" t="s">
        <v>287</v>
      </c>
      <c r="H10" s="64"/>
      <c r="I10" s="64"/>
      <c r="J10" s="62">
        <f>K13</f>
        <v>1670</v>
      </c>
      <c r="K10" s="65" t="s">
        <v>279</v>
      </c>
    </row>
    <row r="11" spans="1:11" s="70" customFormat="1" ht="14.25" customHeight="1">
      <c r="A11" s="67" t="s">
        <v>526</v>
      </c>
      <c r="B11" s="68" t="s">
        <v>280</v>
      </c>
      <c r="C11" s="68" t="s">
        <v>508</v>
      </c>
      <c r="D11" s="68" t="s">
        <v>76</v>
      </c>
      <c r="E11" s="68" t="s">
        <v>172</v>
      </c>
      <c r="F11" s="68" t="s">
        <v>173</v>
      </c>
      <c r="G11" s="68" t="s">
        <v>174</v>
      </c>
      <c r="H11" s="68" t="s">
        <v>175</v>
      </c>
      <c r="I11" s="68" t="s">
        <v>176</v>
      </c>
      <c r="J11" s="68" t="s">
        <v>285</v>
      </c>
      <c r="K11" s="69" t="s">
        <v>286</v>
      </c>
    </row>
    <row r="12" spans="1:11" s="76" customFormat="1" ht="17.25" customHeight="1">
      <c r="A12" s="71">
        <v>1</v>
      </c>
      <c r="B12" s="72">
        <v>11</v>
      </c>
      <c r="C12" s="73" t="s">
        <v>251</v>
      </c>
      <c r="D12" s="6">
        <v>99</v>
      </c>
      <c r="E12" s="6">
        <v>97</v>
      </c>
      <c r="F12" s="6">
        <v>91</v>
      </c>
      <c r="G12" s="6">
        <v>91</v>
      </c>
      <c r="H12" s="6">
        <v>91</v>
      </c>
      <c r="I12" s="6">
        <v>94</v>
      </c>
      <c r="J12" s="6">
        <f>SUM(D12:I12)</f>
        <v>563</v>
      </c>
      <c r="K12" s="75"/>
    </row>
    <row r="13" spans="1:11" s="76" customFormat="1" ht="17.25" customHeight="1">
      <c r="A13" s="71">
        <v>2</v>
      </c>
      <c r="B13" s="72">
        <v>11</v>
      </c>
      <c r="C13" s="73" t="s">
        <v>301</v>
      </c>
      <c r="D13" s="6">
        <v>92</v>
      </c>
      <c r="E13" s="6">
        <v>94</v>
      </c>
      <c r="F13" s="6">
        <v>87</v>
      </c>
      <c r="G13" s="6">
        <v>88</v>
      </c>
      <c r="H13" s="6">
        <v>90</v>
      </c>
      <c r="I13" s="6">
        <v>94</v>
      </c>
      <c r="J13" s="6">
        <f>SUM(D13:I13)</f>
        <v>545</v>
      </c>
      <c r="K13" s="75">
        <f>SUM(J12:J14)</f>
        <v>1670</v>
      </c>
    </row>
    <row r="14" spans="1:11" s="76" customFormat="1" ht="17.25" customHeight="1" thickBot="1">
      <c r="A14" s="77">
        <v>3</v>
      </c>
      <c r="B14" s="72">
        <v>11</v>
      </c>
      <c r="C14" s="73" t="s">
        <v>519</v>
      </c>
      <c r="D14" s="73">
        <v>96</v>
      </c>
      <c r="E14" s="73">
        <v>96</v>
      </c>
      <c r="F14" s="73">
        <v>90</v>
      </c>
      <c r="G14" s="73">
        <v>94</v>
      </c>
      <c r="H14" s="73">
        <v>95</v>
      </c>
      <c r="I14" s="73">
        <v>91</v>
      </c>
      <c r="J14" s="73">
        <f>SUM(D14:I14)</f>
        <v>562</v>
      </c>
      <c r="K14" s="78"/>
    </row>
    <row r="15" spans="1:11" s="66" customFormat="1" ht="22.5" customHeight="1" thickTop="1">
      <c r="A15" s="60" t="s">
        <v>883</v>
      </c>
      <c r="B15" s="207" t="s">
        <v>235</v>
      </c>
      <c r="C15" s="207"/>
      <c r="D15" s="207"/>
      <c r="E15" s="61" t="s">
        <v>278</v>
      </c>
      <c r="F15" s="62">
        <f>RANK(K18,$K$5:$K$94)</f>
        <v>3</v>
      </c>
      <c r="G15" s="63" t="s">
        <v>287</v>
      </c>
      <c r="H15" s="64"/>
      <c r="I15" s="64"/>
      <c r="J15" s="62">
        <f>K18</f>
        <v>1658</v>
      </c>
      <c r="K15" s="65" t="s">
        <v>279</v>
      </c>
    </row>
    <row r="16" spans="1:11" s="70" customFormat="1" ht="14.25" customHeight="1">
      <c r="A16" s="67" t="s">
        <v>526</v>
      </c>
      <c r="B16" s="68" t="s">
        <v>280</v>
      </c>
      <c r="C16" s="68" t="s">
        <v>508</v>
      </c>
      <c r="D16" s="68" t="s">
        <v>281</v>
      </c>
      <c r="E16" s="68" t="s">
        <v>282</v>
      </c>
      <c r="F16" s="68" t="s">
        <v>283</v>
      </c>
      <c r="G16" s="68" t="s">
        <v>284</v>
      </c>
      <c r="H16" s="68" t="s">
        <v>527</v>
      </c>
      <c r="I16" s="68" t="s">
        <v>528</v>
      </c>
      <c r="J16" s="68" t="s">
        <v>285</v>
      </c>
      <c r="K16" s="69" t="s">
        <v>286</v>
      </c>
    </row>
    <row r="17" spans="1:11" s="76" customFormat="1" ht="17.25" customHeight="1">
      <c r="A17" s="71">
        <v>1</v>
      </c>
      <c r="B17" s="72">
        <v>12</v>
      </c>
      <c r="C17" s="73" t="s">
        <v>257</v>
      </c>
      <c r="D17" s="6">
        <v>99</v>
      </c>
      <c r="E17" s="6">
        <v>96</v>
      </c>
      <c r="F17" s="6">
        <v>88</v>
      </c>
      <c r="G17" s="6">
        <v>94</v>
      </c>
      <c r="H17" s="6">
        <v>95</v>
      </c>
      <c r="I17" s="6">
        <v>92</v>
      </c>
      <c r="J17" s="6">
        <f>SUM(D17:I17)</f>
        <v>564</v>
      </c>
      <c r="K17" s="75"/>
    </row>
    <row r="18" spans="1:11" s="76" customFormat="1" ht="17.25" customHeight="1">
      <c r="A18" s="71">
        <v>2</v>
      </c>
      <c r="B18" s="72">
        <v>12</v>
      </c>
      <c r="C18" s="73" t="s">
        <v>256</v>
      </c>
      <c r="D18" s="6">
        <v>95</v>
      </c>
      <c r="E18" s="6">
        <v>92</v>
      </c>
      <c r="F18" s="6">
        <v>92</v>
      </c>
      <c r="G18" s="6">
        <v>87</v>
      </c>
      <c r="H18" s="6">
        <v>92</v>
      </c>
      <c r="I18" s="6">
        <v>89</v>
      </c>
      <c r="J18" s="6">
        <f>SUM(D18:I18)</f>
        <v>547</v>
      </c>
      <c r="K18" s="75">
        <f>SUM(J17:J19)</f>
        <v>1658</v>
      </c>
    </row>
    <row r="19" spans="1:11" s="76" customFormat="1" ht="17.25" customHeight="1" thickBot="1">
      <c r="A19" s="77">
        <v>3</v>
      </c>
      <c r="B19" s="72">
        <v>12</v>
      </c>
      <c r="C19" s="73" t="s">
        <v>618</v>
      </c>
      <c r="D19" s="73">
        <v>95</v>
      </c>
      <c r="E19" s="73">
        <v>94</v>
      </c>
      <c r="F19" s="73">
        <v>87</v>
      </c>
      <c r="G19" s="73">
        <v>88</v>
      </c>
      <c r="H19" s="73">
        <v>91</v>
      </c>
      <c r="I19" s="73">
        <v>92</v>
      </c>
      <c r="J19" s="73">
        <f>SUM(D19:I19)</f>
        <v>547</v>
      </c>
      <c r="K19" s="78"/>
    </row>
    <row r="20" spans="1:11" s="66" customFormat="1" ht="22.5" customHeight="1" thickTop="1">
      <c r="A20" s="60" t="s">
        <v>887</v>
      </c>
      <c r="B20" s="207" t="s">
        <v>234</v>
      </c>
      <c r="C20" s="207"/>
      <c r="D20" s="207"/>
      <c r="E20" s="61" t="s">
        <v>278</v>
      </c>
      <c r="F20" s="62">
        <f>RANK(K23,$K$5:$K$94)</f>
        <v>4</v>
      </c>
      <c r="G20" s="63" t="s">
        <v>287</v>
      </c>
      <c r="H20" s="64"/>
      <c r="I20" s="64"/>
      <c r="J20" s="62">
        <f>K23</f>
        <v>1648</v>
      </c>
      <c r="K20" s="65" t="s">
        <v>279</v>
      </c>
    </row>
    <row r="21" spans="1:11" s="70" customFormat="1" ht="14.25" customHeight="1">
      <c r="A21" s="67" t="s">
        <v>526</v>
      </c>
      <c r="B21" s="68" t="s">
        <v>280</v>
      </c>
      <c r="C21" s="68" t="s">
        <v>508</v>
      </c>
      <c r="D21" s="68" t="s">
        <v>76</v>
      </c>
      <c r="E21" s="68" t="s">
        <v>172</v>
      </c>
      <c r="F21" s="68" t="s">
        <v>173</v>
      </c>
      <c r="G21" s="68" t="s">
        <v>174</v>
      </c>
      <c r="H21" s="68" t="s">
        <v>175</v>
      </c>
      <c r="I21" s="68" t="s">
        <v>176</v>
      </c>
      <c r="J21" s="68" t="s">
        <v>285</v>
      </c>
      <c r="K21" s="69" t="s">
        <v>286</v>
      </c>
    </row>
    <row r="22" spans="1:11" s="76" customFormat="1" ht="17.25" customHeight="1">
      <c r="A22" s="71">
        <v>1</v>
      </c>
      <c r="B22" s="72">
        <v>14</v>
      </c>
      <c r="C22" s="73" t="s">
        <v>316</v>
      </c>
      <c r="D22" s="6">
        <v>97</v>
      </c>
      <c r="E22" s="6">
        <v>95</v>
      </c>
      <c r="F22" s="6">
        <v>95</v>
      </c>
      <c r="G22" s="6">
        <v>93</v>
      </c>
      <c r="H22" s="6">
        <v>91</v>
      </c>
      <c r="I22" s="6">
        <v>93</v>
      </c>
      <c r="J22" s="6">
        <f>SUM(D22:I22)</f>
        <v>564</v>
      </c>
      <c r="K22" s="75"/>
    </row>
    <row r="23" spans="1:11" s="76" customFormat="1" ht="17.25" customHeight="1">
      <c r="A23" s="71">
        <v>2</v>
      </c>
      <c r="B23" s="72">
        <v>14</v>
      </c>
      <c r="C23" s="73" t="s">
        <v>974</v>
      </c>
      <c r="D23" s="6">
        <v>97</v>
      </c>
      <c r="E23" s="6">
        <v>93</v>
      </c>
      <c r="F23" s="6">
        <v>88</v>
      </c>
      <c r="G23" s="6">
        <v>85</v>
      </c>
      <c r="H23" s="6">
        <v>94</v>
      </c>
      <c r="I23" s="6">
        <v>96</v>
      </c>
      <c r="J23" s="6">
        <f>SUM(D23:I23)</f>
        <v>553</v>
      </c>
      <c r="K23" s="75">
        <f>SUM(J22:J24)</f>
        <v>1648</v>
      </c>
    </row>
    <row r="24" spans="1:11" s="76" customFormat="1" ht="17.25" customHeight="1" thickBot="1">
      <c r="A24" s="77">
        <v>3</v>
      </c>
      <c r="B24" s="79">
        <v>14</v>
      </c>
      <c r="C24" s="80" t="s">
        <v>676</v>
      </c>
      <c r="D24" s="73">
        <v>95</v>
      </c>
      <c r="E24" s="73">
        <v>95</v>
      </c>
      <c r="F24" s="73">
        <v>85</v>
      </c>
      <c r="G24" s="73">
        <v>88</v>
      </c>
      <c r="H24" s="73">
        <v>84</v>
      </c>
      <c r="I24" s="73">
        <v>84</v>
      </c>
      <c r="J24" s="73">
        <f>SUM(D24:I24)</f>
        <v>531</v>
      </c>
      <c r="K24" s="78"/>
    </row>
    <row r="25" spans="1:11" s="66" customFormat="1" ht="22.5" customHeight="1" thickTop="1">
      <c r="A25" s="60" t="s">
        <v>83</v>
      </c>
      <c r="B25" s="207" t="s">
        <v>238</v>
      </c>
      <c r="C25" s="209"/>
      <c r="D25" s="209"/>
      <c r="E25" s="61" t="s">
        <v>278</v>
      </c>
      <c r="F25" s="62">
        <f>RANK(K28,$K$5:$K$94)</f>
        <v>5</v>
      </c>
      <c r="G25" s="63" t="s">
        <v>287</v>
      </c>
      <c r="H25" s="208"/>
      <c r="I25" s="208"/>
      <c r="J25" s="62">
        <f>K28</f>
        <v>1645</v>
      </c>
      <c r="K25" s="65" t="s">
        <v>279</v>
      </c>
    </row>
    <row r="26" spans="1:11" s="70" customFormat="1" ht="14.25" customHeight="1">
      <c r="A26" s="67" t="s">
        <v>526</v>
      </c>
      <c r="B26" s="68" t="s">
        <v>280</v>
      </c>
      <c r="C26" s="68" t="s">
        <v>508</v>
      </c>
      <c r="D26" s="68" t="s">
        <v>76</v>
      </c>
      <c r="E26" s="68" t="s">
        <v>172</v>
      </c>
      <c r="F26" s="68" t="s">
        <v>173</v>
      </c>
      <c r="G26" s="68" t="s">
        <v>174</v>
      </c>
      <c r="H26" s="68" t="s">
        <v>175</v>
      </c>
      <c r="I26" s="68" t="s">
        <v>176</v>
      </c>
      <c r="J26" s="68" t="s">
        <v>285</v>
      </c>
      <c r="K26" s="69" t="s">
        <v>286</v>
      </c>
    </row>
    <row r="27" spans="1:11" s="76" customFormat="1" ht="17.25" customHeight="1">
      <c r="A27" s="71">
        <v>1</v>
      </c>
      <c r="B27" s="72">
        <v>10</v>
      </c>
      <c r="C27" s="73" t="s">
        <v>178</v>
      </c>
      <c r="D27" s="6">
        <v>92</v>
      </c>
      <c r="E27" s="6">
        <v>98</v>
      </c>
      <c r="F27" s="6">
        <v>91</v>
      </c>
      <c r="G27" s="6">
        <v>96</v>
      </c>
      <c r="H27" s="6">
        <v>88</v>
      </c>
      <c r="I27" s="6">
        <v>90</v>
      </c>
      <c r="J27" s="6">
        <f>SUM(D27:I27)</f>
        <v>555</v>
      </c>
      <c r="K27" s="75"/>
    </row>
    <row r="28" spans="1:11" s="76" customFormat="1" ht="17.25" customHeight="1">
      <c r="A28" s="71">
        <v>2</v>
      </c>
      <c r="B28" s="72">
        <v>10</v>
      </c>
      <c r="C28" s="73" t="s">
        <v>389</v>
      </c>
      <c r="D28" s="6">
        <v>95</v>
      </c>
      <c r="E28" s="6">
        <v>92</v>
      </c>
      <c r="F28" s="6">
        <v>85</v>
      </c>
      <c r="G28" s="6">
        <v>92</v>
      </c>
      <c r="H28" s="6">
        <v>93</v>
      </c>
      <c r="I28" s="6">
        <v>90</v>
      </c>
      <c r="J28" s="6">
        <f>SUM(D28:I28)</f>
        <v>547</v>
      </c>
      <c r="K28" s="75">
        <f>SUM(J27:J29)</f>
        <v>1645</v>
      </c>
    </row>
    <row r="29" spans="1:11" s="76" customFormat="1" ht="16.5" customHeight="1" thickBot="1">
      <c r="A29" s="118">
        <v>3</v>
      </c>
      <c r="B29" s="119">
        <v>10</v>
      </c>
      <c r="C29" s="120" t="s">
        <v>320</v>
      </c>
      <c r="D29" s="73">
        <v>96</v>
      </c>
      <c r="E29" s="73">
        <v>95</v>
      </c>
      <c r="F29" s="73">
        <v>92</v>
      </c>
      <c r="G29" s="73">
        <v>90</v>
      </c>
      <c r="H29" s="73">
        <v>84</v>
      </c>
      <c r="I29" s="73">
        <v>86</v>
      </c>
      <c r="J29" s="73">
        <f>SUM(D29:I29)</f>
        <v>543</v>
      </c>
      <c r="K29" s="121"/>
    </row>
    <row r="30" spans="1:11" s="66" customFormat="1" ht="22.5" customHeight="1" thickTop="1">
      <c r="A30" s="60" t="s">
        <v>883</v>
      </c>
      <c r="B30" s="207" t="s">
        <v>366</v>
      </c>
      <c r="C30" s="207"/>
      <c r="D30" s="207"/>
      <c r="E30" s="61" t="s">
        <v>278</v>
      </c>
      <c r="F30" s="62">
        <f>RANK(K33,$K$5:$K$94)</f>
        <v>6</v>
      </c>
      <c r="G30" s="63" t="s">
        <v>287</v>
      </c>
      <c r="H30" s="64"/>
      <c r="I30" s="64"/>
      <c r="J30" s="62">
        <f>K33</f>
        <v>1629</v>
      </c>
      <c r="K30" s="65" t="s">
        <v>279</v>
      </c>
    </row>
    <row r="31" spans="1:11" s="70" customFormat="1" ht="14.25" customHeight="1">
      <c r="A31" s="67" t="s">
        <v>526</v>
      </c>
      <c r="B31" s="68" t="s">
        <v>280</v>
      </c>
      <c r="C31" s="68" t="s">
        <v>508</v>
      </c>
      <c r="D31" s="68" t="s">
        <v>76</v>
      </c>
      <c r="E31" s="68" t="s">
        <v>172</v>
      </c>
      <c r="F31" s="68" t="s">
        <v>173</v>
      </c>
      <c r="G31" s="68" t="s">
        <v>174</v>
      </c>
      <c r="H31" s="68" t="s">
        <v>175</v>
      </c>
      <c r="I31" s="68" t="s">
        <v>176</v>
      </c>
      <c r="J31" s="68" t="s">
        <v>285</v>
      </c>
      <c r="K31" s="69" t="s">
        <v>286</v>
      </c>
    </row>
    <row r="32" spans="1:11" s="76" customFormat="1" ht="17.25" customHeight="1">
      <c r="A32" s="71">
        <v>1</v>
      </c>
      <c r="B32" s="72">
        <v>13</v>
      </c>
      <c r="C32" s="73" t="s">
        <v>369</v>
      </c>
      <c r="D32" s="6">
        <v>95</v>
      </c>
      <c r="E32" s="6">
        <v>92</v>
      </c>
      <c r="F32" s="6">
        <v>84</v>
      </c>
      <c r="G32" s="6">
        <v>85</v>
      </c>
      <c r="H32" s="6">
        <v>91</v>
      </c>
      <c r="I32" s="6">
        <v>88</v>
      </c>
      <c r="J32" s="6">
        <f>SUM(D32:I32)</f>
        <v>535</v>
      </c>
      <c r="K32" s="75"/>
    </row>
    <row r="33" spans="1:11" s="76" customFormat="1" ht="17.25" customHeight="1">
      <c r="A33" s="71">
        <v>2</v>
      </c>
      <c r="B33" s="72">
        <v>13</v>
      </c>
      <c r="C33" s="73" t="s">
        <v>179</v>
      </c>
      <c r="D33" s="6">
        <v>98</v>
      </c>
      <c r="E33" s="6">
        <v>98</v>
      </c>
      <c r="F33" s="6">
        <v>91</v>
      </c>
      <c r="G33" s="6">
        <v>90</v>
      </c>
      <c r="H33" s="6">
        <v>87</v>
      </c>
      <c r="I33" s="6">
        <v>92</v>
      </c>
      <c r="J33" s="6">
        <f>SUM(D33:I33)</f>
        <v>556</v>
      </c>
      <c r="K33" s="75">
        <f>SUM(J32:J34)</f>
        <v>1629</v>
      </c>
    </row>
    <row r="34" spans="1:11" s="76" customFormat="1" ht="17.25" customHeight="1" thickBot="1">
      <c r="A34" s="77">
        <v>3</v>
      </c>
      <c r="B34" s="79">
        <v>13</v>
      </c>
      <c r="C34" s="80" t="s">
        <v>365</v>
      </c>
      <c r="D34" s="73">
        <v>96</v>
      </c>
      <c r="E34" s="73">
        <v>95</v>
      </c>
      <c r="F34" s="73">
        <v>82</v>
      </c>
      <c r="G34" s="73">
        <v>88</v>
      </c>
      <c r="H34" s="73">
        <v>90</v>
      </c>
      <c r="I34" s="73">
        <v>87</v>
      </c>
      <c r="J34" s="73">
        <f>SUM(D34:I34)</f>
        <v>538</v>
      </c>
      <c r="K34" s="78"/>
    </row>
    <row r="35" spans="1:11" s="66" customFormat="1" ht="22.5" customHeight="1" thickTop="1">
      <c r="A35" s="60" t="s">
        <v>883</v>
      </c>
      <c r="B35" s="207" t="s">
        <v>357</v>
      </c>
      <c r="C35" s="207"/>
      <c r="D35" s="207"/>
      <c r="E35" s="61" t="s">
        <v>278</v>
      </c>
      <c r="F35" s="62">
        <v>7</v>
      </c>
      <c r="G35" s="63" t="s">
        <v>287</v>
      </c>
      <c r="H35" s="64"/>
      <c r="I35" s="64"/>
      <c r="J35" s="62">
        <f>K38</f>
        <v>1623</v>
      </c>
      <c r="K35" s="65" t="s">
        <v>279</v>
      </c>
    </row>
    <row r="36" spans="1:11" s="70" customFormat="1" ht="14.25" customHeight="1">
      <c r="A36" s="67" t="s">
        <v>526</v>
      </c>
      <c r="B36" s="68" t="s">
        <v>280</v>
      </c>
      <c r="C36" s="68" t="s">
        <v>508</v>
      </c>
      <c r="D36" s="68" t="s">
        <v>76</v>
      </c>
      <c r="E36" s="68" t="s">
        <v>172</v>
      </c>
      <c r="F36" s="68" t="s">
        <v>173</v>
      </c>
      <c r="G36" s="68" t="s">
        <v>174</v>
      </c>
      <c r="H36" s="68" t="s">
        <v>175</v>
      </c>
      <c r="I36" s="68" t="s">
        <v>176</v>
      </c>
      <c r="J36" s="68" t="s">
        <v>285</v>
      </c>
      <c r="K36" s="69" t="s">
        <v>286</v>
      </c>
    </row>
    <row r="37" spans="1:11" s="76" customFormat="1" ht="17.25" customHeight="1">
      <c r="A37" s="71">
        <v>1</v>
      </c>
      <c r="B37" s="72">
        <v>4</v>
      </c>
      <c r="C37" s="73" t="s">
        <v>589</v>
      </c>
      <c r="D37" s="6">
        <v>95</v>
      </c>
      <c r="E37" s="6">
        <v>96</v>
      </c>
      <c r="F37" s="6">
        <v>86</v>
      </c>
      <c r="G37" s="6">
        <v>84</v>
      </c>
      <c r="H37" s="6">
        <v>90</v>
      </c>
      <c r="I37" s="6">
        <v>91</v>
      </c>
      <c r="J37" s="6">
        <f>SUM(D37:I37)</f>
        <v>542</v>
      </c>
      <c r="K37" s="75"/>
    </row>
    <row r="38" spans="1:11" s="76" customFormat="1" ht="17.25" customHeight="1">
      <c r="A38" s="71">
        <v>2</v>
      </c>
      <c r="B38" s="72">
        <v>4</v>
      </c>
      <c r="C38" s="73" t="s">
        <v>361</v>
      </c>
      <c r="D38" s="6">
        <v>93</v>
      </c>
      <c r="E38" s="6">
        <v>95</v>
      </c>
      <c r="F38" s="6">
        <v>88</v>
      </c>
      <c r="G38" s="6">
        <v>91</v>
      </c>
      <c r="H38" s="6">
        <v>88</v>
      </c>
      <c r="I38" s="6">
        <v>90</v>
      </c>
      <c r="J38" s="6">
        <f>SUM(D38:I38)</f>
        <v>545</v>
      </c>
      <c r="K38" s="75">
        <f>SUM(J37:J39)</f>
        <v>1623</v>
      </c>
    </row>
    <row r="39" spans="1:11" s="76" customFormat="1" ht="17.25" customHeight="1" thickBot="1">
      <c r="A39" s="77">
        <v>3</v>
      </c>
      <c r="B39" s="79">
        <v>4</v>
      </c>
      <c r="C39" s="79" t="s">
        <v>930</v>
      </c>
      <c r="D39" s="73">
        <v>90</v>
      </c>
      <c r="E39" s="73">
        <v>95</v>
      </c>
      <c r="F39" s="73">
        <v>88</v>
      </c>
      <c r="G39" s="73">
        <v>87</v>
      </c>
      <c r="H39" s="73">
        <v>87</v>
      </c>
      <c r="I39" s="73">
        <v>89</v>
      </c>
      <c r="J39" s="73">
        <f>SUM(D39:I39)</f>
        <v>536</v>
      </c>
      <c r="K39" s="78"/>
    </row>
    <row r="40" spans="1:11" s="76" customFormat="1" ht="17.25" customHeight="1" thickTop="1">
      <c r="A40" s="60" t="s">
        <v>883</v>
      </c>
      <c r="B40" s="207" t="s">
        <v>230</v>
      </c>
      <c r="C40" s="207"/>
      <c r="D40" s="207"/>
      <c r="E40" s="61" t="s">
        <v>278</v>
      </c>
      <c r="F40" s="62">
        <f>RANK(K43,$K$5:$K$94)</f>
        <v>8</v>
      </c>
      <c r="G40" s="63" t="s">
        <v>287</v>
      </c>
      <c r="H40" s="208"/>
      <c r="I40" s="208"/>
      <c r="J40" s="62">
        <f>K43</f>
        <v>1616</v>
      </c>
      <c r="K40" s="65" t="s">
        <v>279</v>
      </c>
    </row>
    <row r="41" spans="1:11" s="76" customFormat="1" ht="17.25" customHeight="1">
      <c r="A41" s="67" t="s">
        <v>526</v>
      </c>
      <c r="B41" s="68" t="s">
        <v>280</v>
      </c>
      <c r="C41" s="68" t="s">
        <v>508</v>
      </c>
      <c r="D41" s="68" t="s">
        <v>76</v>
      </c>
      <c r="E41" s="68" t="s">
        <v>172</v>
      </c>
      <c r="F41" s="68" t="s">
        <v>173</v>
      </c>
      <c r="G41" s="68" t="s">
        <v>174</v>
      </c>
      <c r="H41" s="68" t="s">
        <v>175</v>
      </c>
      <c r="I41" s="68" t="s">
        <v>176</v>
      </c>
      <c r="J41" s="68" t="s">
        <v>285</v>
      </c>
      <c r="K41" s="69" t="s">
        <v>286</v>
      </c>
    </row>
    <row r="42" spans="1:11" s="76" customFormat="1" ht="17.25" customHeight="1">
      <c r="A42" s="71">
        <v>1</v>
      </c>
      <c r="B42" s="72">
        <v>16</v>
      </c>
      <c r="C42" s="73" t="s">
        <v>611</v>
      </c>
      <c r="D42" s="6">
        <v>91</v>
      </c>
      <c r="E42" s="6">
        <v>93</v>
      </c>
      <c r="F42" s="6">
        <v>85</v>
      </c>
      <c r="G42" s="6">
        <v>90</v>
      </c>
      <c r="H42" s="6">
        <v>89</v>
      </c>
      <c r="I42" s="6">
        <v>92</v>
      </c>
      <c r="J42" s="6">
        <f>SUM(D42:I42)</f>
        <v>540</v>
      </c>
      <c r="K42" s="75"/>
    </row>
    <row r="43" spans="1:11" s="76" customFormat="1" ht="17.25" customHeight="1">
      <c r="A43" s="71">
        <v>2</v>
      </c>
      <c r="B43" s="72">
        <v>16</v>
      </c>
      <c r="C43" s="73" t="s">
        <v>180</v>
      </c>
      <c r="D43" s="6">
        <v>93</v>
      </c>
      <c r="E43" s="6">
        <v>95</v>
      </c>
      <c r="F43" s="6">
        <v>78</v>
      </c>
      <c r="G43" s="6">
        <v>74</v>
      </c>
      <c r="H43" s="6">
        <v>89</v>
      </c>
      <c r="I43" s="6">
        <v>87</v>
      </c>
      <c r="J43" s="6">
        <f>SUM(D43:I43)</f>
        <v>516</v>
      </c>
      <c r="K43" s="75">
        <f>SUM(J42:J44)</f>
        <v>1616</v>
      </c>
    </row>
    <row r="44" spans="1:11" s="76" customFormat="1" ht="17.25" customHeight="1" thickBot="1">
      <c r="A44" s="77">
        <v>3</v>
      </c>
      <c r="B44" s="79">
        <v>16</v>
      </c>
      <c r="C44" s="80" t="s">
        <v>747</v>
      </c>
      <c r="D44" s="108">
        <v>95</v>
      </c>
      <c r="E44" s="108">
        <v>98</v>
      </c>
      <c r="F44" s="108">
        <v>94</v>
      </c>
      <c r="G44" s="108">
        <v>89</v>
      </c>
      <c r="H44" s="108">
        <v>96</v>
      </c>
      <c r="I44" s="108">
        <v>88</v>
      </c>
      <c r="J44" s="108">
        <f>SUM(D44:I44)</f>
        <v>560</v>
      </c>
      <c r="K44" s="78"/>
    </row>
    <row r="45" spans="1:11" s="66" customFormat="1" ht="22.5" customHeight="1" thickTop="1">
      <c r="A45" s="122" t="s">
        <v>181</v>
      </c>
      <c r="B45" s="225" t="s">
        <v>555</v>
      </c>
      <c r="C45" s="225"/>
      <c r="D45" s="225"/>
      <c r="E45" s="123" t="s">
        <v>278</v>
      </c>
      <c r="F45" s="124">
        <f>RANK(K48,$K$5:$K$94)</f>
        <v>9</v>
      </c>
      <c r="G45" s="125" t="s">
        <v>287</v>
      </c>
      <c r="H45" s="126"/>
      <c r="I45" s="126"/>
      <c r="J45" s="124">
        <f>K48</f>
        <v>1596</v>
      </c>
      <c r="K45" s="127" t="s">
        <v>279</v>
      </c>
    </row>
    <row r="46" spans="1:11" s="70" customFormat="1" ht="14.25" customHeight="1">
      <c r="A46" s="67" t="s">
        <v>526</v>
      </c>
      <c r="B46" s="68" t="s">
        <v>280</v>
      </c>
      <c r="C46" s="68" t="s">
        <v>508</v>
      </c>
      <c r="D46" s="68" t="s">
        <v>76</v>
      </c>
      <c r="E46" s="68" t="s">
        <v>172</v>
      </c>
      <c r="F46" s="68" t="s">
        <v>173</v>
      </c>
      <c r="G46" s="68" t="s">
        <v>174</v>
      </c>
      <c r="H46" s="68" t="s">
        <v>175</v>
      </c>
      <c r="I46" s="68" t="s">
        <v>176</v>
      </c>
      <c r="J46" s="68" t="s">
        <v>285</v>
      </c>
      <c r="K46" s="69" t="s">
        <v>286</v>
      </c>
    </row>
    <row r="47" spans="1:11" s="76" customFormat="1" ht="17.25" customHeight="1">
      <c r="A47" s="71">
        <v>1</v>
      </c>
      <c r="B47" s="72">
        <v>19</v>
      </c>
      <c r="C47" s="73" t="s">
        <v>1060</v>
      </c>
      <c r="D47" s="6">
        <v>87</v>
      </c>
      <c r="E47" s="6">
        <v>94</v>
      </c>
      <c r="F47" s="6">
        <v>94</v>
      </c>
      <c r="G47" s="6">
        <v>86</v>
      </c>
      <c r="H47" s="6">
        <v>93</v>
      </c>
      <c r="I47" s="6">
        <v>89</v>
      </c>
      <c r="J47" s="6">
        <f>SUM(D47:I47)</f>
        <v>543</v>
      </c>
      <c r="K47" s="75"/>
    </row>
    <row r="48" spans="1:11" s="76" customFormat="1" ht="17.25" customHeight="1">
      <c r="A48" s="71">
        <v>2</v>
      </c>
      <c r="B48" s="72">
        <v>19</v>
      </c>
      <c r="C48" s="73" t="s">
        <v>182</v>
      </c>
      <c r="D48" s="6">
        <v>98</v>
      </c>
      <c r="E48" s="6">
        <v>94</v>
      </c>
      <c r="F48" s="6">
        <v>86</v>
      </c>
      <c r="G48" s="6">
        <v>86</v>
      </c>
      <c r="H48" s="6">
        <v>87</v>
      </c>
      <c r="I48" s="6">
        <v>93</v>
      </c>
      <c r="J48" s="6">
        <f>SUM(D48:I48)</f>
        <v>544</v>
      </c>
      <c r="K48" s="75">
        <f>SUM(J47:J49)</f>
        <v>1596</v>
      </c>
    </row>
    <row r="49" spans="1:11" s="76" customFormat="1" ht="17.25" customHeight="1" thickBot="1">
      <c r="A49" s="77">
        <v>3</v>
      </c>
      <c r="B49" s="79">
        <v>19</v>
      </c>
      <c r="C49" s="80" t="s">
        <v>159</v>
      </c>
      <c r="D49" s="80">
        <v>92</v>
      </c>
      <c r="E49" s="80">
        <v>91</v>
      </c>
      <c r="F49" s="80">
        <v>80</v>
      </c>
      <c r="G49" s="80">
        <v>83</v>
      </c>
      <c r="H49" s="80">
        <v>76</v>
      </c>
      <c r="I49" s="80">
        <v>87</v>
      </c>
      <c r="J49" s="80">
        <f>SUM(D49:I49)</f>
        <v>509</v>
      </c>
      <c r="K49" s="78"/>
    </row>
    <row r="50" spans="1:11" s="66" customFormat="1" ht="22.5" customHeight="1" thickTop="1">
      <c r="A50" s="60" t="s">
        <v>183</v>
      </c>
      <c r="B50" s="207" t="s">
        <v>242</v>
      </c>
      <c r="C50" s="207"/>
      <c r="D50" s="207"/>
      <c r="E50" s="61" t="s">
        <v>278</v>
      </c>
      <c r="F50" s="62">
        <f>RANK(K53,$K$5:$K$94)</f>
        <v>10</v>
      </c>
      <c r="G50" s="63" t="s">
        <v>287</v>
      </c>
      <c r="H50" s="64"/>
      <c r="I50" s="64"/>
      <c r="J50" s="62">
        <f>K53</f>
        <v>1595</v>
      </c>
      <c r="K50" s="65" t="s">
        <v>279</v>
      </c>
    </row>
    <row r="51" spans="1:11" s="70" customFormat="1" ht="14.25" customHeight="1">
      <c r="A51" s="67" t="s">
        <v>526</v>
      </c>
      <c r="B51" s="68" t="s">
        <v>280</v>
      </c>
      <c r="C51" s="68" t="s">
        <v>508</v>
      </c>
      <c r="D51" s="68" t="s">
        <v>76</v>
      </c>
      <c r="E51" s="68" t="s">
        <v>172</v>
      </c>
      <c r="F51" s="68" t="s">
        <v>173</v>
      </c>
      <c r="G51" s="68" t="s">
        <v>174</v>
      </c>
      <c r="H51" s="68" t="s">
        <v>175</v>
      </c>
      <c r="I51" s="68" t="s">
        <v>176</v>
      </c>
      <c r="J51" s="68" t="s">
        <v>285</v>
      </c>
      <c r="K51" s="69" t="s">
        <v>286</v>
      </c>
    </row>
    <row r="52" spans="1:11" s="76" customFormat="1" ht="17.25" customHeight="1">
      <c r="A52" s="71">
        <v>1</v>
      </c>
      <c r="B52" s="72">
        <v>7</v>
      </c>
      <c r="C52" s="73" t="s">
        <v>721</v>
      </c>
      <c r="D52" s="6">
        <v>93</v>
      </c>
      <c r="E52" s="6">
        <v>92</v>
      </c>
      <c r="F52" s="6">
        <v>85</v>
      </c>
      <c r="G52" s="6">
        <v>86</v>
      </c>
      <c r="H52" s="6">
        <v>85</v>
      </c>
      <c r="I52" s="6">
        <v>87</v>
      </c>
      <c r="J52" s="6">
        <f>SUM(D52:I52)</f>
        <v>528</v>
      </c>
      <c r="K52" s="75"/>
    </row>
    <row r="53" spans="1:11" s="76" customFormat="1" ht="17.25" customHeight="1">
      <c r="A53" s="71">
        <v>2</v>
      </c>
      <c r="B53" s="72">
        <v>7</v>
      </c>
      <c r="C53" s="73" t="s">
        <v>272</v>
      </c>
      <c r="D53" s="6">
        <v>93</v>
      </c>
      <c r="E53" s="6">
        <v>93</v>
      </c>
      <c r="F53" s="6">
        <v>93</v>
      </c>
      <c r="G53" s="6">
        <v>84</v>
      </c>
      <c r="H53" s="6">
        <v>89</v>
      </c>
      <c r="I53" s="6">
        <v>95</v>
      </c>
      <c r="J53" s="6">
        <f>SUM(D53:I53)</f>
        <v>547</v>
      </c>
      <c r="K53" s="75">
        <f>SUM(J52:J54)</f>
        <v>1595</v>
      </c>
    </row>
    <row r="54" spans="1:11" s="76" customFormat="1" ht="17.25" customHeight="1" thickBot="1">
      <c r="A54" s="77">
        <v>3</v>
      </c>
      <c r="B54" s="72">
        <v>7</v>
      </c>
      <c r="C54" s="80" t="s">
        <v>924</v>
      </c>
      <c r="D54" s="73">
        <v>97</v>
      </c>
      <c r="E54" s="73">
        <v>94</v>
      </c>
      <c r="F54" s="73">
        <v>84</v>
      </c>
      <c r="G54" s="73">
        <v>84</v>
      </c>
      <c r="H54" s="73">
        <v>81</v>
      </c>
      <c r="I54" s="73">
        <v>80</v>
      </c>
      <c r="J54" s="73">
        <f>SUM(D54:I54)</f>
        <v>520</v>
      </c>
      <c r="K54" s="78"/>
    </row>
    <row r="55" spans="1:11" s="66" customFormat="1" ht="22.5" customHeight="1" thickTop="1">
      <c r="A55" s="60" t="s">
        <v>184</v>
      </c>
      <c r="B55" s="207" t="s">
        <v>563</v>
      </c>
      <c r="C55" s="207"/>
      <c r="D55" s="207"/>
      <c r="E55" s="61" t="s">
        <v>278</v>
      </c>
      <c r="F55" s="62">
        <f>RANK(K58,$K$5:$K$94)</f>
        <v>11</v>
      </c>
      <c r="G55" s="63" t="s">
        <v>287</v>
      </c>
      <c r="H55" s="64"/>
      <c r="I55" s="64"/>
      <c r="J55" s="62">
        <f>K58</f>
        <v>1592</v>
      </c>
      <c r="K55" s="65" t="s">
        <v>279</v>
      </c>
    </row>
    <row r="56" spans="1:11" s="70" customFormat="1" ht="14.25" customHeight="1">
      <c r="A56" s="67" t="s">
        <v>526</v>
      </c>
      <c r="B56" s="68" t="s">
        <v>280</v>
      </c>
      <c r="C56" s="68" t="s">
        <v>508</v>
      </c>
      <c r="D56" s="68" t="s">
        <v>281</v>
      </c>
      <c r="E56" s="68" t="s">
        <v>282</v>
      </c>
      <c r="F56" s="68" t="s">
        <v>283</v>
      </c>
      <c r="G56" s="68" t="s">
        <v>284</v>
      </c>
      <c r="H56" s="68" t="s">
        <v>527</v>
      </c>
      <c r="I56" s="68" t="s">
        <v>528</v>
      </c>
      <c r="J56" s="68" t="s">
        <v>285</v>
      </c>
      <c r="K56" s="69" t="s">
        <v>286</v>
      </c>
    </row>
    <row r="57" spans="1:11" s="76" customFormat="1" ht="17.25" customHeight="1">
      <c r="A57" s="71">
        <v>1</v>
      </c>
      <c r="B57" s="72">
        <v>6</v>
      </c>
      <c r="C57" s="73" t="s">
        <v>674</v>
      </c>
      <c r="D57" s="6">
        <v>91</v>
      </c>
      <c r="E57" s="6">
        <v>92</v>
      </c>
      <c r="F57" s="6">
        <v>84</v>
      </c>
      <c r="G57" s="6">
        <v>78</v>
      </c>
      <c r="H57" s="6">
        <v>85</v>
      </c>
      <c r="I57" s="6">
        <v>83</v>
      </c>
      <c r="J57" s="6">
        <f>SUM(D57:I57)</f>
        <v>513</v>
      </c>
      <c r="K57" s="75"/>
    </row>
    <row r="58" spans="1:11" s="76" customFormat="1" ht="17.25" customHeight="1">
      <c r="A58" s="71">
        <v>2</v>
      </c>
      <c r="B58" s="72">
        <v>6</v>
      </c>
      <c r="C58" s="73" t="s">
        <v>796</v>
      </c>
      <c r="D58" s="6">
        <v>92</v>
      </c>
      <c r="E58" s="6">
        <v>98</v>
      </c>
      <c r="F58" s="6">
        <v>90</v>
      </c>
      <c r="G58" s="6">
        <v>82</v>
      </c>
      <c r="H58" s="6">
        <v>91</v>
      </c>
      <c r="I58" s="6">
        <v>93</v>
      </c>
      <c r="J58" s="6">
        <f>SUM(D58:I58)</f>
        <v>546</v>
      </c>
      <c r="K58" s="75">
        <f>SUM(J57:J59)</f>
        <v>1592</v>
      </c>
    </row>
    <row r="59" spans="1:11" s="76" customFormat="1" ht="16.5" customHeight="1" thickBot="1">
      <c r="A59" s="77">
        <v>3</v>
      </c>
      <c r="B59" s="72">
        <v>6</v>
      </c>
      <c r="C59" s="73" t="s">
        <v>10</v>
      </c>
      <c r="D59" s="73">
        <v>94</v>
      </c>
      <c r="E59" s="73">
        <v>92</v>
      </c>
      <c r="F59" s="73">
        <v>82</v>
      </c>
      <c r="G59" s="73">
        <v>84</v>
      </c>
      <c r="H59" s="73">
        <v>88</v>
      </c>
      <c r="I59" s="73">
        <v>93</v>
      </c>
      <c r="J59" s="73">
        <f>SUM(D59:I59)</f>
        <v>533</v>
      </c>
      <c r="K59" s="78"/>
    </row>
    <row r="60" spans="1:11" s="66" customFormat="1" ht="22.5" customHeight="1" thickTop="1">
      <c r="A60" s="60" t="s">
        <v>185</v>
      </c>
      <c r="B60" s="207" t="s">
        <v>331</v>
      </c>
      <c r="C60" s="209"/>
      <c r="D60" s="209"/>
      <c r="E60" s="61" t="s">
        <v>278</v>
      </c>
      <c r="F60" s="62">
        <v>12</v>
      </c>
      <c r="G60" s="63" t="s">
        <v>287</v>
      </c>
      <c r="H60" s="208"/>
      <c r="I60" s="208"/>
      <c r="J60" s="62">
        <f>K63</f>
        <v>1592</v>
      </c>
      <c r="K60" s="65" t="s">
        <v>279</v>
      </c>
    </row>
    <row r="61" spans="1:11" s="70" customFormat="1" ht="14.25" customHeight="1">
      <c r="A61" s="67" t="s">
        <v>526</v>
      </c>
      <c r="B61" s="68" t="s">
        <v>280</v>
      </c>
      <c r="C61" s="68" t="s">
        <v>508</v>
      </c>
      <c r="D61" s="68" t="s">
        <v>76</v>
      </c>
      <c r="E61" s="68" t="s">
        <v>172</v>
      </c>
      <c r="F61" s="68" t="s">
        <v>173</v>
      </c>
      <c r="G61" s="68" t="s">
        <v>174</v>
      </c>
      <c r="H61" s="68" t="s">
        <v>175</v>
      </c>
      <c r="I61" s="68" t="s">
        <v>176</v>
      </c>
      <c r="J61" s="68" t="s">
        <v>285</v>
      </c>
      <c r="K61" s="69" t="s">
        <v>286</v>
      </c>
    </row>
    <row r="62" spans="1:11" s="76" customFormat="1" ht="17.25" customHeight="1">
      <c r="A62" s="71">
        <v>1</v>
      </c>
      <c r="B62" s="72">
        <v>17</v>
      </c>
      <c r="C62" s="73" t="s">
        <v>135</v>
      </c>
      <c r="D62" s="6">
        <v>95</v>
      </c>
      <c r="E62" s="6">
        <v>96</v>
      </c>
      <c r="F62" s="6">
        <v>90</v>
      </c>
      <c r="G62" s="6">
        <v>90</v>
      </c>
      <c r="H62" s="6">
        <v>91</v>
      </c>
      <c r="I62" s="6">
        <v>87</v>
      </c>
      <c r="J62" s="6">
        <f>SUM(D62:I62)</f>
        <v>549</v>
      </c>
      <c r="K62" s="75"/>
    </row>
    <row r="63" spans="1:11" s="76" customFormat="1" ht="17.25" customHeight="1">
      <c r="A63" s="71">
        <v>2</v>
      </c>
      <c r="B63" s="72">
        <v>17</v>
      </c>
      <c r="C63" s="73" t="s">
        <v>186</v>
      </c>
      <c r="D63" s="6">
        <v>96</v>
      </c>
      <c r="E63" s="6">
        <v>93</v>
      </c>
      <c r="F63" s="6">
        <v>70</v>
      </c>
      <c r="G63" s="6">
        <v>79</v>
      </c>
      <c r="H63" s="6">
        <v>94</v>
      </c>
      <c r="I63" s="6">
        <v>92</v>
      </c>
      <c r="J63" s="6">
        <f>SUM(D63:I63)</f>
        <v>524</v>
      </c>
      <c r="K63" s="75">
        <f>SUM(J62:J64)</f>
        <v>1592</v>
      </c>
    </row>
    <row r="64" spans="1:11" s="76" customFormat="1" ht="17.25" customHeight="1" thickBot="1">
      <c r="A64" s="77">
        <v>3</v>
      </c>
      <c r="B64" s="79">
        <v>17</v>
      </c>
      <c r="C64" s="80" t="s">
        <v>681</v>
      </c>
      <c r="D64" s="73">
        <v>90</v>
      </c>
      <c r="E64" s="73">
        <v>89</v>
      </c>
      <c r="F64" s="73">
        <v>81</v>
      </c>
      <c r="G64" s="73">
        <v>88</v>
      </c>
      <c r="H64" s="73">
        <v>82</v>
      </c>
      <c r="I64" s="73">
        <v>89</v>
      </c>
      <c r="J64" s="73">
        <f>SUM(D64:I64)</f>
        <v>519</v>
      </c>
      <c r="K64" s="78"/>
    </row>
    <row r="65" spans="1:11" s="66" customFormat="1" ht="22.5" customHeight="1" thickTop="1">
      <c r="A65" s="60" t="s">
        <v>187</v>
      </c>
      <c r="B65" s="207" t="s">
        <v>240</v>
      </c>
      <c r="C65" s="207"/>
      <c r="D65" s="207"/>
      <c r="E65" s="61" t="s">
        <v>278</v>
      </c>
      <c r="F65" s="62">
        <v>13</v>
      </c>
      <c r="G65" s="63" t="s">
        <v>287</v>
      </c>
      <c r="H65" s="64"/>
      <c r="I65" s="64"/>
      <c r="J65" s="62">
        <f>K68</f>
        <v>1592</v>
      </c>
      <c r="K65" s="65" t="s">
        <v>279</v>
      </c>
    </row>
    <row r="66" spans="1:11" s="70" customFormat="1" ht="14.25" customHeight="1">
      <c r="A66" s="67" t="s">
        <v>526</v>
      </c>
      <c r="B66" s="68" t="s">
        <v>280</v>
      </c>
      <c r="C66" s="68" t="s">
        <v>508</v>
      </c>
      <c r="D66" s="68" t="s">
        <v>76</v>
      </c>
      <c r="E66" s="68" t="s">
        <v>172</v>
      </c>
      <c r="F66" s="68" t="s">
        <v>173</v>
      </c>
      <c r="G66" s="68" t="s">
        <v>174</v>
      </c>
      <c r="H66" s="68" t="s">
        <v>175</v>
      </c>
      <c r="I66" s="68" t="s">
        <v>176</v>
      </c>
      <c r="J66" s="68" t="s">
        <v>285</v>
      </c>
      <c r="K66" s="69" t="s">
        <v>286</v>
      </c>
    </row>
    <row r="67" spans="1:11" s="76" customFormat="1" ht="17.25" customHeight="1">
      <c r="A67" s="71">
        <v>1</v>
      </c>
      <c r="B67" s="72">
        <v>20</v>
      </c>
      <c r="C67" s="73" t="s">
        <v>6</v>
      </c>
      <c r="D67" s="6">
        <v>97</v>
      </c>
      <c r="E67" s="6">
        <v>97</v>
      </c>
      <c r="F67" s="6">
        <v>87</v>
      </c>
      <c r="G67" s="6">
        <v>86</v>
      </c>
      <c r="H67" s="6">
        <v>82</v>
      </c>
      <c r="I67" s="6">
        <v>94</v>
      </c>
      <c r="J67" s="6">
        <f>SUM(D67:I67)</f>
        <v>543</v>
      </c>
      <c r="K67" s="75"/>
    </row>
    <row r="68" spans="1:11" s="76" customFormat="1" ht="17.25" customHeight="1">
      <c r="A68" s="71">
        <v>2</v>
      </c>
      <c r="B68" s="72">
        <v>20</v>
      </c>
      <c r="C68" s="73" t="s">
        <v>188</v>
      </c>
      <c r="D68" s="6">
        <v>96</v>
      </c>
      <c r="E68" s="6">
        <v>91</v>
      </c>
      <c r="F68" s="6">
        <v>83</v>
      </c>
      <c r="G68" s="6">
        <v>83</v>
      </c>
      <c r="H68" s="6">
        <v>87</v>
      </c>
      <c r="I68" s="6">
        <v>81</v>
      </c>
      <c r="J68" s="6">
        <f>SUM(D68:I68)</f>
        <v>521</v>
      </c>
      <c r="K68" s="75">
        <f>SUM(J67:J69)</f>
        <v>1592</v>
      </c>
    </row>
    <row r="69" spans="1:11" s="76" customFormat="1" ht="17.25" customHeight="1" thickBot="1">
      <c r="A69" s="77">
        <v>3</v>
      </c>
      <c r="B69" s="72">
        <v>20</v>
      </c>
      <c r="C69" s="73" t="s">
        <v>271</v>
      </c>
      <c r="D69" s="73">
        <v>95</v>
      </c>
      <c r="E69" s="73">
        <v>93</v>
      </c>
      <c r="F69" s="73">
        <v>84</v>
      </c>
      <c r="G69" s="73">
        <v>85</v>
      </c>
      <c r="H69" s="73">
        <v>86</v>
      </c>
      <c r="I69" s="73">
        <v>85</v>
      </c>
      <c r="J69" s="73">
        <f>SUM(D69:I69)</f>
        <v>528</v>
      </c>
      <c r="K69" s="78"/>
    </row>
    <row r="70" spans="1:11" s="66" customFormat="1" ht="22.5" customHeight="1" thickTop="1">
      <c r="A70" s="60" t="s">
        <v>189</v>
      </c>
      <c r="B70" s="207" t="s">
        <v>276</v>
      </c>
      <c r="C70" s="207"/>
      <c r="D70" s="207"/>
      <c r="E70" s="61" t="s">
        <v>278</v>
      </c>
      <c r="F70" s="62">
        <f>RANK(K73,$K$5:$K$94)</f>
        <v>14</v>
      </c>
      <c r="G70" s="63" t="s">
        <v>287</v>
      </c>
      <c r="H70" s="64"/>
      <c r="I70" s="64"/>
      <c r="J70" s="62">
        <f>K73</f>
        <v>1577</v>
      </c>
      <c r="K70" s="65" t="s">
        <v>279</v>
      </c>
    </row>
    <row r="71" spans="1:11" s="70" customFormat="1" ht="14.25" customHeight="1">
      <c r="A71" s="67" t="s">
        <v>526</v>
      </c>
      <c r="B71" s="68" t="s">
        <v>280</v>
      </c>
      <c r="C71" s="68" t="s">
        <v>508</v>
      </c>
      <c r="D71" s="68" t="s">
        <v>76</v>
      </c>
      <c r="E71" s="68" t="s">
        <v>172</v>
      </c>
      <c r="F71" s="68" t="s">
        <v>173</v>
      </c>
      <c r="G71" s="68" t="s">
        <v>174</v>
      </c>
      <c r="H71" s="68" t="s">
        <v>175</v>
      </c>
      <c r="I71" s="68" t="s">
        <v>176</v>
      </c>
      <c r="J71" s="68" t="s">
        <v>285</v>
      </c>
      <c r="K71" s="69" t="s">
        <v>286</v>
      </c>
    </row>
    <row r="72" spans="1:11" s="76" customFormat="1" ht="17.25" customHeight="1">
      <c r="A72" s="71">
        <v>1</v>
      </c>
      <c r="B72" s="72">
        <v>3</v>
      </c>
      <c r="C72" s="73" t="s">
        <v>190</v>
      </c>
      <c r="D72" s="6">
        <v>93</v>
      </c>
      <c r="E72" s="6">
        <v>98</v>
      </c>
      <c r="F72" s="6">
        <v>92</v>
      </c>
      <c r="G72" s="6">
        <v>88</v>
      </c>
      <c r="H72" s="6">
        <v>85</v>
      </c>
      <c r="I72" s="6">
        <v>73</v>
      </c>
      <c r="J72" s="6">
        <f>SUM(D72:I72)</f>
        <v>529</v>
      </c>
      <c r="K72" s="75"/>
    </row>
    <row r="73" spans="1:11" s="76" customFormat="1" ht="17.25" customHeight="1">
      <c r="A73" s="71">
        <v>2</v>
      </c>
      <c r="B73" s="72">
        <v>3</v>
      </c>
      <c r="C73" s="73" t="s">
        <v>191</v>
      </c>
      <c r="D73" s="6">
        <v>91</v>
      </c>
      <c r="E73" s="6">
        <v>95</v>
      </c>
      <c r="F73" s="6">
        <v>87</v>
      </c>
      <c r="G73" s="6">
        <v>93</v>
      </c>
      <c r="H73" s="6">
        <v>82</v>
      </c>
      <c r="I73" s="6">
        <v>80</v>
      </c>
      <c r="J73" s="6">
        <f>SUM(D73:I73)</f>
        <v>528</v>
      </c>
      <c r="K73" s="75">
        <f>SUM(J72:J74)</f>
        <v>1577</v>
      </c>
    </row>
    <row r="74" spans="1:11" s="76" customFormat="1" ht="16.5" customHeight="1" thickBot="1">
      <c r="A74" s="77">
        <v>3</v>
      </c>
      <c r="B74" s="72">
        <v>3</v>
      </c>
      <c r="C74" s="73" t="s">
        <v>192</v>
      </c>
      <c r="D74" s="73">
        <v>93</v>
      </c>
      <c r="E74" s="73">
        <v>92</v>
      </c>
      <c r="F74" s="73">
        <v>78</v>
      </c>
      <c r="G74" s="73">
        <v>83</v>
      </c>
      <c r="H74" s="73">
        <v>86</v>
      </c>
      <c r="I74" s="73">
        <v>88</v>
      </c>
      <c r="J74" s="73">
        <f>SUM(D74:I74)</f>
        <v>520</v>
      </c>
      <c r="K74" s="78"/>
    </row>
    <row r="75" spans="1:11" s="66" customFormat="1" ht="22.5" customHeight="1" thickTop="1">
      <c r="A75" s="60" t="s">
        <v>193</v>
      </c>
      <c r="B75" s="207" t="s">
        <v>229</v>
      </c>
      <c r="C75" s="209"/>
      <c r="D75" s="209"/>
      <c r="E75" s="61" t="s">
        <v>278</v>
      </c>
      <c r="F75" s="62">
        <f>RANK(K78,$K$5:$K$94)</f>
        <v>15</v>
      </c>
      <c r="G75" s="63" t="s">
        <v>287</v>
      </c>
      <c r="H75" s="208"/>
      <c r="I75" s="208"/>
      <c r="J75" s="62">
        <f>K78</f>
        <v>1563</v>
      </c>
      <c r="K75" s="65" t="s">
        <v>279</v>
      </c>
    </row>
    <row r="76" spans="1:11" s="70" customFormat="1" ht="14.25" customHeight="1">
      <c r="A76" s="67" t="s">
        <v>526</v>
      </c>
      <c r="B76" s="68" t="s">
        <v>280</v>
      </c>
      <c r="C76" s="68" t="s">
        <v>508</v>
      </c>
      <c r="D76" s="68" t="s">
        <v>76</v>
      </c>
      <c r="E76" s="68" t="s">
        <v>172</v>
      </c>
      <c r="F76" s="68" t="s">
        <v>173</v>
      </c>
      <c r="G76" s="68" t="s">
        <v>174</v>
      </c>
      <c r="H76" s="68" t="s">
        <v>175</v>
      </c>
      <c r="I76" s="68" t="s">
        <v>176</v>
      </c>
      <c r="J76" s="68" t="s">
        <v>285</v>
      </c>
      <c r="K76" s="69" t="s">
        <v>286</v>
      </c>
    </row>
    <row r="77" spans="1:11" s="76" customFormat="1" ht="17.25" customHeight="1">
      <c r="A77" s="71">
        <v>1</v>
      </c>
      <c r="B77" s="72">
        <v>18</v>
      </c>
      <c r="C77" s="73" t="s">
        <v>1015</v>
      </c>
      <c r="D77" s="6">
        <v>93</v>
      </c>
      <c r="E77" s="6">
        <v>93</v>
      </c>
      <c r="F77" s="6">
        <v>80</v>
      </c>
      <c r="G77" s="6">
        <v>80</v>
      </c>
      <c r="H77" s="6">
        <v>85</v>
      </c>
      <c r="I77" s="6">
        <v>87</v>
      </c>
      <c r="J77" s="6">
        <f>SUM(D77:I77)</f>
        <v>518</v>
      </c>
      <c r="K77" s="75"/>
    </row>
    <row r="78" spans="1:11" s="76" customFormat="1" ht="17.25" customHeight="1">
      <c r="A78" s="71">
        <v>2</v>
      </c>
      <c r="B78" s="72">
        <v>18</v>
      </c>
      <c r="C78" s="73" t="s">
        <v>45</v>
      </c>
      <c r="D78" s="6">
        <v>89</v>
      </c>
      <c r="E78" s="6">
        <v>91</v>
      </c>
      <c r="F78" s="6">
        <v>87</v>
      </c>
      <c r="G78" s="6">
        <v>80</v>
      </c>
      <c r="H78" s="6">
        <v>93</v>
      </c>
      <c r="I78" s="6">
        <v>87</v>
      </c>
      <c r="J78" s="6">
        <f>SUM(D78:I78)</f>
        <v>527</v>
      </c>
      <c r="K78" s="75">
        <f>SUM(J77:J79)</f>
        <v>1563</v>
      </c>
    </row>
    <row r="79" spans="1:11" s="76" customFormat="1" ht="17.25" customHeight="1" thickBot="1">
      <c r="A79" s="77">
        <v>3</v>
      </c>
      <c r="B79" s="72">
        <v>18</v>
      </c>
      <c r="C79" s="73" t="s">
        <v>291</v>
      </c>
      <c r="D79" s="73">
        <v>85</v>
      </c>
      <c r="E79" s="73">
        <v>91</v>
      </c>
      <c r="F79" s="73">
        <v>81</v>
      </c>
      <c r="G79" s="73">
        <v>83</v>
      </c>
      <c r="H79" s="73">
        <v>93</v>
      </c>
      <c r="I79" s="73">
        <v>85</v>
      </c>
      <c r="J79" s="73">
        <f>SUM(D79:I79)</f>
        <v>518</v>
      </c>
      <c r="K79" s="78"/>
    </row>
    <row r="80" spans="1:11" s="66" customFormat="1" ht="22.5" customHeight="1" thickTop="1">
      <c r="A80" s="60" t="s">
        <v>883</v>
      </c>
      <c r="B80" s="207" t="s">
        <v>342</v>
      </c>
      <c r="C80" s="207"/>
      <c r="D80" s="207"/>
      <c r="E80" s="61" t="s">
        <v>278</v>
      </c>
      <c r="F80" s="62">
        <f>RANK(K83,$K$5:$K$94)</f>
        <v>16</v>
      </c>
      <c r="G80" s="63" t="s">
        <v>287</v>
      </c>
      <c r="H80" s="64"/>
      <c r="I80" s="64"/>
      <c r="J80" s="62">
        <f>K83</f>
        <v>1535</v>
      </c>
      <c r="K80" s="65" t="s">
        <v>279</v>
      </c>
    </row>
    <row r="81" spans="1:11" s="70" customFormat="1" ht="14.25" customHeight="1">
      <c r="A81" s="67" t="s">
        <v>526</v>
      </c>
      <c r="B81" s="68" t="s">
        <v>280</v>
      </c>
      <c r="C81" s="68" t="s">
        <v>508</v>
      </c>
      <c r="D81" s="68" t="s">
        <v>76</v>
      </c>
      <c r="E81" s="68" t="s">
        <v>172</v>
      </c>
      <c r="F81" s="68" t="s">
        <v>173</v>
      </c>
      <c r="G81" s="68" t="s">
        <v>174</v>
      </c>
      <c r="H81" s="68" t="s">
        <v>175</v>
      </c>
      <c r="I81" s="68" t="s">
        <v>176</v>
      </c>
      <c r="J81" s="68" t="s">
        <v>285</v>
      </c>
      <c r="K81" s="69" t="s">
        <v>286</v>
      </c>
    </row>
    <row r="82" spans="1:11" s="76" customFormat="1" ht="17.25" customHeight="1">
      <c r="A82" s="71">
        <v>1</v>
      </c>
      <c r="B82" s="72">
        <v>5</v>
      </c>
      <c r="C82" s="73" t="s">
        <v>777</v>
      </c>
      <c r="D82" s="6">
        <v>96</v>
      </c>
      <c r="E82" s="6">
        <v>92</v>
      </c>
      <c r="F82" s="6">
        <v>89</v>
      </c>
      <c r="G82" s="6">
        <v>80</v>
      </c>
      <c r="H82" s="6">
        <v>78</v>
      </c>
      <c r="I82" s="6">
        <v>75</v>
      </c>
      <c r="J82" s="6">
        <f>SUM(D82:I82)</f>
        <v>510</v>
      </c>
      <c r="K82" s="75"/>
    </row>
    <row r="83" spans="1:11" s="76" customFormat="1" ht="17.25" customHeight="1">
      <c r="A83" s="71">
        <v>2</v>
      </c>
      <c r="B83" s="72">
        <v>5</v>
      </c>
      <c r="C83" s="73" t="s">
        <v>1048</v>
      </c>
      <c r="D83" s="6">
        <v>95</v>
      </c>
      <c r="E83" s="6">
        <v>94</v>
      </c>
      <c r="F83" s="6">
        <v>90</v>
      </c>
      <c r="G83" s="6">
        <v>84</v>
      </c>
      <c r="H83" s="6">
        <v>86</v>
      </c>
      <c r="I83" s="6">
        <v>90</v>
      </c>
      <c r="J83" s="6">
        <f>SUM(D83:I83)</f>
        <v>539</v>
      </c>
      <c r="K83" s="75">
        <f>SUM(J82:J84)</f>
        <v>1535</v>
      </c>
    </row>
    <row r="84" spans="1:11" s="76" customFormat="1" ht="17.25" customHeight="1" thickBot="1">
      <c r="A84" s="77">
        <v>3</v>
      </c>
      <c r="B84" s="79">
        <v>5</v>
      </c>
      <c r="C84" s="80" t="s">
        <v>0</v>
      </c>
      <c r="D84" s="73">
        <v>90</v>
      </c>
      <c r="E84" s="73">
        <v>91</v>
      </c>
      <c r="F84" s="73">
        <v>72</v>
      </c>
      <c r="G84" s="73">
        <v>82</v>
      </c>
      <c r="H84" s="73">
        <v>73</v>
      </c>
      <c r="I84" s="73">
        <v>78</v>
      </c>
      <c r="J84" s="73">
        <f>SUM(D84:I84)</f>
        <v>486</v>
      </c>
      <c r="K84" s="78"/>
    </row>
    <row r="85" spans="1:11" s="70" customFormat="1" ht="21.75" thickTop="1">
      <c r="A85" s="60" t="s">
        <v>193</v>
      </c>
      <c r="B85" s="207" t="s">
        <v>269</v>
      </c>
      <c r="C85" s="209"/>
      <c r="D85" s="209"/>
      <c r="E85" s="61" t="s">
        <v>278</v>
      </c>
      <c r="F85" s="62">
        <f>RANK(K88,$K$5:$K$94)</f>
        <v>17</v>
      </c>
      <c r="G85" s="63" t="s">
        <v>287</v>
      </c>
      <c r="H85" s="208"/>
      <c r="I85" s="208"/>
      <c r="J85" s="62">
        <f>K88</f>
        <v>1510</v>
      </c>
      <c r="K85" s="65" t="s">
        <v>279</v>
      </c>
    </row>
    <row r="86" spans="1:11" s="76" customFormat="1" ht="17.25" customHeight="1">
      <c r="A86" s="67" t="s">
        <v>526</v>
      </c>
      <c r="B86" s="68" t="s">
        <v>280</v>
      </c>
      <c r="C86" s="68" t="s">
        <v>508</v>
      </c>
      <c r="D86" s="68" t="s">
        <v>76</v>
      </c>
      <c r="E86" s="68" t="s">
        <v>172</v>
      </c>
      <c r="F86" s="68" t="s">
        <v>173</v>
      </c>
      <c r="G86" s="68" t="s">
        <v>174</v>
      </c>
      <c r="H86" s="68" t="s">
        <v>175</v>
      </c>
      <c r="I86" s="68" t="s">
        <v>176</v>
      </c>
      <c r="J86" s="68" t="s">
        <v>285</v>
      </c>
      <c r="K86" s="69" t="s">
        <v>286</v>
      </c>
    </row>
    <row r="87" spans="1:11" s="76" customFormat="1" ht="17.25" customHeight="1">
      <c r="A87" s="71">
        <v>1</v>
      </c>
      <c r="B87" s="72">
        <v>21</v>
      </c>
      <c r="C87" s="73" t="s">
        <v>157</v>
      </c>
      <c r="D87" s="6">
        <v>92</v>
      </c>
      <c r="E87" s="6">
        <v>93</v>
      </c>
      <c r="F87" s="6">
        <v>76</v>
      </c>
      <c r="G87" s="6">
        <v>83</v>
      </c>
      <c r="H87" s="6">
        <v>82</v>
      </c>
      <c r="I87" s="6">
        <v>84</v>
      </c>
      <c r="J87" s="6">
        <f>SUM(D87:I87)</f>
        <v>510</v>
      </c>
      <c r="K87" s="75"/>
    </row>
    <row r="88" spans="1:11" s="76" customFormat="1" ht="17.25" customHeight="1">
      <c r="A88" s="71">
        <v>2</v>
      </c>
      <c r="B88" s="72">
        <v>21</v>
      </c>
      <c r="C88" s="73" t="s">
        <v>163</v>
      </c>
      <c r="D88" s="6">
        <v>91</v>
      </c>
      <c r="E88" s="6">
        <v>88</v>
      </c>
      <c r="F88" s="6">
        <v>79</v>
      </c>
      <c r="G88" s="6">
        <v>81</v>
      </c>
      <c r="H88" s="6">
        <v>75</v>
      </c>
      <c r="I88" s="6">
        <v>75</v>
      </c>
      <c r="J88" s="6">
        <f>SUM(D88:I88)</f>
        <v>489</v>
      </c>
      <c r="K88" s="75">
        <f>SUM(J87:J89)</f>
        <v>1510</v>
      </c>
    </row>
    <row r="89" spans="1:11" s="66" customFormat="1" ht="17.25" customHeight="1" thickBot="1">
      <c r="A89" s="77">
        <v>3</v>
      </c>
      <c r="B89" s="79">
        <v>21</v>
      </c>
      <c r="C89" s="80" t="s">
        <v>194</v>
      </c>
      <c r="D89" s="80">
        <v>91</v>
      </c>
      <c r="E89" s="80">
        <v>93</v>
      </c>
      <c r="F89" s="80">
        <v>71</v>
      </c>
      <c r="G89" s="80">
        <v>79</v>
      </c>
      <c r="H89" s="80">
        <v>88</v>
      </c>
      <c r="I89" s="80">
        <v>89</v>
      </c>
      <c r="J89" s="80">
        <f>SUM(D89:I89)</f>
        <v>511</v>
      </c>
      <c r="K89" s="78"/>
    </row>
    <row r="90" spans="1:12" s="70" customFormat="1" ht="14.25" customHeight="1" thickTop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128"/>
    </row>
    <row r="91" spans="1:12" s="76" customFormat="1" ht="17.25" customHeight="1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"/>
    </row>
    <row r="92" spans="1:12" s="76" customFormat="1" ht="17.2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"/>
    </row>
    <row r="93" spans="1:12" s="76" customFormat="1" ht="17.25" customHeight="1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"/>
    </row>
  </sheetData>
  <mergeCells count="25">
    <mergeCell ref="A1:K1"/>
    <mergeCell ref="A2:K2"/>
    <mergeCell ref="A3:K3"/>
    <mergeCell ref="B10:D10"/>
    <mergeCell ref="B5:D5"/>
    <mergeCell ref="B20:D20"/>
    <mergeCell ref="B15:D15"/>
    <mergeCell ref="B25:D25"/>
    <mergeCell ref="H25:I25"/>
    <mergeCell ref="B30:D30"/>
    <mergeCell ref="B45:D45"/>
    <mergeCell ref="B40:D40"/>
    <mergeCell ref="H40:I40"/>
    <mergeCell ref="B35:D35"/>
    <mergeCell ref="B50:D50"/>
    <mergeCell ref="B60:D60"/>
    <mergeCell ref="H60:I60"/>
    <mergeCell ref="B65:D65"/>
    <mergeCell ref="B55:D55"/>
    <mergeCell ref="B70:D70"/>
    <mergeCell ref="B85:D85"/>
    <mergeCell ref="H85:I85"/>
    <mergeCell ref="B80:D80"/>
    <mergeCell ref="B75:D75"/>
    <mergeCell ref="H75:I75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41">
      <selection activeCell="A17" sqref="A17:G17"/>
    </sheetView>
  </sheetViews>
  <sheetFormatPr defaultColWidth="10.625" defaultRowHeight="13.5"/>
  <cols>
    <col min="1" max="2" width="5.375" style="70" customWidth="1"/>
    <col min="3" max="3" width="15.875" style="70" customWidth="1"/>
    <col min="4" max="5" width="5.75390625" style="70" customWidth="1"/>
    <col min="6" max="6" width="5.625" style="70" customWidth="1"/>
    <col min="7" max="9" width="5.75390625" style="70" customWidth="1"/>
    <col min="10" max="10" width="8.75390625" style="70" customWidth="1"/>
    <col min="11" max="11" width="10.625" style="70" customWidth="1"/>
    <col min="12" max="12" width="6.875" style="70" customWidth="1"/>
    <col min="13" max="13" width="0.12890625" style="70" hidden="1" customWidth="1"/>
    <col min="14" max="16384" width="10.625" style="70" customWidth="1"/>
  </cols>
  <sheetData>
    <row r="1" spans="1:11" ht="20.2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3" spans="1:11" ht="17.25" customHeight="1">
      <c r="A3" s="250" t="s">
        <v>196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17.25" customHeight="1">
      <c r="A4" s="251" t="s">
        <v>197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5" spans="1:11" ht="17.25" customHeight="1">
      <c r="A5" s="250" t="s">
        <v>198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</row>
    <row r="6" spans="1:11" s="10" customFormat="1" ht="17.25">
      <c r="A6" s="246" t="s">
        <v>199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ht="14.25" thickBot="1">
      <c r="F7" s="129"/>
    </row>
    <row r="8" spans="1:13" s="66" customFormat="1" ht="22.5" customHeight="1" thickBot="1" thickTop="1">
      <c r="A8" s="60" t="s">
        <v>211</v>
      </c>
      <c r="B8" s="242" t="s">
        <v>231</v>
      </c>
      <c r="C8" s="242"/>
      <c r="D8" s="242"/>
      <c r="E8" s="61" t="s">
        <v>278</v>
      </c>
      <c r="F8" s="130">
        <f>RANK(J8,$J$8:$J$59)</f>
        <v>1</v>
      </c>
      <c r="G8" s="63" t="s">
        <v>287</v>
      </c>
      <c r="H8" s="239" t="s">
        <v>200</v>
      </c>
      <c r="I8" s="239"/>
      <c r="J8" s="130">
        <f>SUM(J9:J11)</f>
        <v>5136</v>
      </c>
      <c r="K8" s="131" t="s">
        <v>279</v>
      </c>
      <c r="L8" s="132"/>
      <c r="M8" s="132" t="e">
        <f>#REF!</f>
        <v>#REF!</v>
      </c>
    </row>
    <row r="9" spans="1:12" ht="17.25" customHeight="1" thickTop="1">
      <c r="A9" s="234" t="s">
        <v>201</v>
      </c>
      <c r="B9" s="235"/>
      <c r="C9" s="235"/>
      <c r="D9" s="235"/>
      <c r="E9" s="235"/>
      <c r="F9" s="235"/>
      <c r="G9" s="236"/>
      <c r="H9" s="237" t="s">
        <v>202</v>
      </c>
      <c r="I9" s="238"/>
      <c r="J9" s="133">
        <v>1735</v>
      </c>
      <c r="K9" s="134" t="s">
        <v>203</v>
      </c>
      <c r="L9" s="128"/>
    </row>
    <row r="10" spans="1:12" s="138" customFormat="1" ht="17.25" customHeight="1">
      <c r="A10" s="226" t="s">
        <v>204</v>
      </c>
      <c r="B10" s="227"/>
      <c r="C10" s="227"/>
      <c r="D10" s="227"/>
      <c r="E10" s="227"/>
      <c r="F10" s="227"/>
      <c r="G10" s="243"/>
      <c r="H10" s="228" t="s">
        <v>202</v>
      </c>
      <c r="I10" s="229"/>
      <c r="J10" s="135">
        <v>1670</v>
      </c>
      <c r="K10" s="136" t="s">
        <v>203</v>
      </c>
      <c r="L10" s="137"/>
    </row>
    <row r="11" spans="1:12" s="76" customFormat="1" ht="17.25" customHeight="1" thickBot="1">
      <c r="A11" s="230" t="s">
        <v>205</v>
      </c>
      <c r="B11" s="231"/>
      <c r="C11" s="231"/>
      <c r="D11" s="231"/>
      <c r="E11" s="231"/>
      <c r="F11" s="231"/>
      <c r="G11" s="244"/>
      <c r="H11" s="232" t="s">
        <v>202</v>
      </c>
      <c r="I11" s="233"/>
      <c r="J11" s="139">
        <v>1731</v>
      </c>
      <c r="K11" s="136" t="s">
        <v>203</v>
      </c>
      <c r="L11" s="8"/>
    </row>
    <row r="12" spans="1:13" s="66" customFormat="1" ht="22.5" customHeight="1" thickBot="1" thickTop="1">
      <c r="A12" s="60" t="s">
        <v>212</v>
      </c>
      <c r="B12" s="207" t="s">
        <v>235</v>
      </c>
      <c r="C12" s="207"/>
      <c r="D12" s="207"/>
      <c r="E12" s="61" t="s">
        <v>213</v>
      </c>
      <c r="F12" s="130">
        <f>RANK(J12,$J$8:$J$59)</f>
        <v>2</v>
      </c>
      <c r="G12" s="63" t="s">
        <v>287</v>
      </c>
      <c r="H12" s="239" t="s">
        <v>200</v>
      </c>
      <c r="I12" s="239"/>
      <c r="J12" s="130">
        <f>SUM(J13:J15)</f>
        <v>5121</v>
      </c>
      <c r="K12" s="131" t="s">
        <v>279</v>
      </c>
      <c r="L12" s="132"/>
      <c r="M12" s="66">
        <f>J44</f>
        <v>4921</v>
      </c>
    </row>
    <row r="13" spans="1:12" ht="17.25" customHeight="1" thickTop="1">
      <c r="A13" s="234" t="s">
        <v>201</v>
      </c>
      <c r="B13" s="235"/>
      <c r="C13" s="235"/>
      <c r="D13" s="235"/>
      <c r="E13" s="235"/>
      <c r="F13" s="235"/>
      <c r="G13" s="236"/>
      <c r="H13" s="237" t="s">
        <v>202</v>
      </c>
      <c r="I13" s="238"/>
      <c r="J13" s="133">
        <v>1739</v>
      </c>
      <c r="K13" s="134" t="s">
        <v>203</v>
      </c>
      <c r="L13" s="128"/>
    </row>
    <row r="14" spans="1:12" s="138" customFormat="1" ht="17.25" customHeight="1">
      <c r="A14" s="226" t="s">
        <v>204</v>
      </c>
      <c r="B14" s="227"/>
      <c r="C14" s="227"/>
      <c r="D14" s="227"/>
      <c r="E14" s="227"/>
      <c r="F14" s="227"/>
      <c r="G14" s="227"/>
      <c r="H14" s="228" t="s">
        <v>202</v>
      </c>
      <c r="I14" s="229"/>
      <c r="J14" s="135">
        <v>1658</v>
      </c>
      <c r="K14" s="136" t="s">
        <v>203</v>
      </c>
      <c r="L14" s="137"/>
    </row>
    <row r="15" spans="1:12" s="76" customFormat="1" ht="17.25" customHeight="1" thickBot="1">
      <c r="A15" s="226" t="s">
        <v>205</v>
      </c>
      <c r="B15" s="227"/>
      <c r="C15" s="227"/>
      <c r="D15" s="227"/>
      <c r="E15" s="227"/>
      <c r="F15" s="227"/>
      <c r="G15" s="227"/>
      <c r="H15" s="232" t="s">
        <v>202</v>
      </c>
      <c r="I15" s="233"/>
      <c r="J15" s="140">
        <v>1724</v>
      </c>
      <c r="K15" s="136" t="s">
        <v>203</v>
      </c>
      <c r="L15" s="8"/>
    </row>
    <row r="16" spans="1:13" s="66" customFormat="1" ht="22.5" customHeight="1" thickBot="1" thickTop="1">
      <c r="A16" s="141" t="s">
        <v>212</v>
      </c>
      <c r="B16" s="240" t="s">
        <v>238</v>
      </c>
      <c r="C16" s="241"/>
      <c r="D16" s="241"/>
      <c r="E16" s="142" t="s">
        <v>278</v>
      </c>
      <c r="F16" s="130">
        <f>RANK(J16,$J$8:$J$59)</f>
        <v>3</v>
      </c>
      <c r="G16" s="143" t="s">
        <v>287</v>
      </c>
      <c r="H16" s="239" t="s">
        <v>200</v>
      </c>
      <c r="I16" s="239"/>
      <c r="J16" s="130">
        <f>SUM(J17:J19)</f>
        <v>5114</v>
      </c>
      <c r="K16" s="131" t="s">
        <v>279</v>
      </c>
      <c r="L16" s="132"/>
      <c r="M16" s="66">
        <f>J8</f>
        <v>5136</v>
      </c>
    </row>
    <row r="17" spans="1:12" ht="17.25" customHeight="1" thickTop="1">
      <c r="A17" s="234" t="s">
        <v>201</v>
      </c>
      <c r="B17" s="235"/>
      <c r="C17" s="235"/>
      <c r="D17" s="235"/>
      <c r="E17" s="235"/>
      <c r="F17" s="235"/>
      <c r="G17" s="236"/>
      <c r="H17" s="237" t="s">
        <v>202</v>
      </c>
      <c r="I17" s="238"/>
      <c r="J17" s="133">
        <v>1750</v>
      </c>
      <c r="K17" s="134" t="s">
        <v>203</v>
      </c>
      <c r="L17" s="128"/>
    </row>
    <row r="18" spans="1:12" s="138" customFormat="1" ht="17.25" customHeight="1">
      <c r="A18" s="226" t="s">
        <v>204</v>
      </c>
      <c r="B18" s="227"/>
      <c r="C18" s="227"/>
      <c r="D18" s="227"/>
      <c r="E18" s="227"/>
      <c r="F18" s="227"/>
      <c r="G18" s="227"/>
      <c r="H18" s="228" t="s">
        <v>202</v>
      </c>
      <c r="I18" s="229"/>
      <c r="J18" s="135">
        <v>1645</v>
      </c>
      <c r="K18" s="136" t="s">
        <v>203</v>
      </c>
      <c r="L18" s="137"/>
    </row>
    <row r="19" spans="1:12" s="76" customFormat="1" ht="17.25" customHeight="1" thickBot="1">
      <c r="A19" s="226" t="s">
        <v>205</v>
      </c>
      <c r="B19" s="227"/>
      <c r="C19" s="227"/>
      <c r="D19" s="227"/>
      <c r="E19" s="227"/>
      <c r="F19" s="227"/>
      <c r="G19" s="227"/>
      <c r="H19" s="232" t="s">
        <v>202</v>
      </c>
      <c r="I19" s="233"/>
      <c r="J19" s="140">
        <v>1719</v>
      </c>
      <c r="K19" s="136" t="s">
        <v>203</v>
      </c>
      <c r="L19" s="8"/>
    </row>
    <row r="20" spans="1:13" s="66" customFormat="1" ht="22.5" customHeight="1" thickBot="1" thickTop="1">
      <c r="A20" s="141" t="s">
        <v>212</v>
      </c>
      <c r="B20" s="240" t="s">
        <v>236</v>
      </c>
      <c r="C20" s="241"/>
      <c r="D20" s="241"/>
      <c r="E20" s="142" t="s">
        <v>278</v>
      </c>
      <c r="F20" s="130">
        <f>RANK(J20,$J$8:$J$59)</f>
        <v>4</v>
      </c>
      <c r="G20" s="143" t="s">
        <v>287</v>
      </c>
      <c r="H20" s="239" t="s">
        <v>200</v>
      </c>
      <c r="I20" s="239"/>
      <c r="J20" s="130">
        <f>SUM(J21:J23)</f>
        <v>5109</v>
      </c>
      <c r="K20" s="131" t="s">
        <v>279</v>
      </c>
      <c r="L20" s="132"/>
      <c r="M20" s="66">
        <f>J44</f>
        <v>4921</v>
      </c>
    </row>
    <row r="21" spans="1:12" ht="17.25" customHeight="1" thickTop="1">
      <c r="A21" s="234" t="s">
        <v>201</v>
      </c>
      <c r="B21" s="235"/>
      <c r="C21" s="235"/>
      <c r="D21" s="235"/>
      <c r="E21" s="235"/>
      <c r="F21" s="235"/>
      <c r="G21" s="236"/>
      <c r="H21" s="237" t="s">
        <v>202</v>
      </c>
      <c r="I21" s="238"/>
      <c r="J21" s="133">
        <v>1701</v>
      </c>
      <c r="K21" s="134" t="s">
        <v>203</v>
      </c>
      <c r="L21" s="128"/>
    </row>
    <row r="22" spans="1:12" s="138" customFormat="1" ht="17.25" customHeight="1">
      <c r="A22" s="226" t="s">
        <v>204</v>
      </c>
      <c r="B22" s="227"/>
      <c r="C22" s="227"/>
      <c r="D22" s="227"/>
      <c r="E22" s="227"/>
      <c r="F22" s="227"/>
      <c r="G22" s="227"/>
      <c r="H22" s="228" t="s">
        <v>202</v>
      </c>
      <c r="I22" s="229"/>
      <c r="J22" s="135">
        <v>1676</v>
      </c>
      <c r="K22" s="136" t="s">
        <v>203</v>
      </c>
      <c r="L22" s="137"/>
    </row>
    <row r="23" spans="1:12" s="76" customFormat="1" ht="17.25" customHeight="1" thickBot="1">
      <c r="A23" s="226" t="s">
        <v>205</v>
      </c>
      <c r="B23" s="227"/>
      <c r="C23" s="227"/>
      <c r="D23" s="227"/>
      <c r="E23" s="227"/>
      <c r="F23" s="227"/>
      <c r="G23" s="227"/>
      <c r="H23" s="232" t="s">
        <v>202</v>
      </c>
      <c r="I23" s="233"/>
      <c r="J23" s="140">
        <v>1732</v>
      </c>
      <c r="K23" s="136" t="s">
        <v>203</v>
      </c>
      <c r="L23" s="8"/>
    </row>
    <row r="24" spans="1:13" s="76" customFormat="1" ht="22.5" customHeight="1" thickBot="1" thickTop="1">
      <c r="A24" s="60" t="s">
        <v>212</v>
      </c>
      <c r="B24" s="207" t="s">
        <v>234</v>
      </c>
      <c r="C24" s="207"/>
      <c r="D24" s="207"/>
      <c r="E24" s="61" t="s">
        <v>214</v>
      </c>
      <c r="F24" s="130">
        <f>RANK(J24,$J$8:$J$59)</f>
        <v>5</v>
      </c>
      <c r="G24" s="63" t="s">
        <v>287</v>
      </c>
      <c r="H24" s="239" t="s">
        <v>200</v>
      </c>
      <c r="I24" s="239"/>
      <c r="J24" s="130">
        <f>SUM(J25:J27)</f>
        <v>5073</v>
      </c>
      <c r="K24" s="131" t="s">
        <v>279</v>
      </c>
      <c r="L24" s="132"/>
      <c r="M24" s="66">
        <f>J12</f>
        <v>5121</v>
      </c>
    </row>
    <row r="25" spans="1:12" ht="17.25" customHeight="1" thickTop="1">
      <c r="A25" s="234" t="s">
        <v>201</v>
      </c>
      <c r="B25" s="235"/>
      <c r="C25" s="235"/>
      <c r="D25" s="235"/>
      <c r="E25" s="235"/>
      <c r="F25" s="235"/>
      <c r="G25" s="236"/>
      <c r="H25" s="237" t="s">
        <v>202</v>
      </c>
      <c r="I25" s="238"/>
      <c r="J25" s="133">
        <v>1716</v>
      </c>
      <c r="K25" s="134" t="s">
        <v>203</v>
      </c>
      <c r="L25" s="128"/>
    </row>
    <row r="26" spans="1:12" s="138" customFormat="1" ht="17.25" customHeight="1">
      <c r="A26" s="226" t="s">
        <v>204</v>
      </c>
      <c r="B26" s="227"/>
      <c r="C26" s="227"/>
      <c r="D26" s="227"/>
      <c r="E26" s="227"/>
      <c r="F26" s="227"/>
      <c r="G26" s="227"/>
      <c r="H26" s="228" t="s">
        <v>202</v>
      </c>
      <c r="I26" s="229"/>
      <c r="J26" s="135">
        <v>1648</v>
      </c>
      <c r="K26" s="136" t="s">
        <v>203</v>
      </c>
      <c r="L26" s="137"/>
    </row>
    <row r="27" spans="1:12" s="76" customFormat="1" ht="17.25" customHeight="1" thickBot="1">
      <c r="A27" s="226" t="s">
        <v>205</v>
      </c>
      <c r="B27" s="227"/>
      <c r="C27" s="227"/>
      <c r="D27" s="227"/>
      <c r="E27" s="227"/>
      <c r="F27" s="227"/>
      <c r="G27" s="227"/>
      <c r="H27" s="232" t="s">
        <v>202</v>
      </c>
      <c r="I27" s="233"/>
      <c r="J27" s="140">
        <v>1709</v>
      </c>
      <c r="K27" s="136" t="s">
        <v>203</v>
      </c>
      <c r="L27" s="8"/>
    </row>
    <row r="28" spans="1:13" s="66" customFormat="1" ht="22.5" customHeight="1" thickBot="1" thickTop="1">
      <c r="A28" s="60" t="s">
        <v>212</v>
      </c>
      <c r="B28" s="207" t="s">
        <v>366</v>
      </c>
      <c r="C28" s="209"/>
      <c r="D28" s="209"/>
      <c r="E28" s="61" t="s">
        <v>278</v>
      </c>
      <c r="F28" s="130">
        <f>RANK(J28,$J$8:$J$59)</f>
        <v>6</v>
      </c>
      <c r="G28" s="63" t="s">
        <v>287</v>
      </c>
      <c r="H28" s="239" t="s">
        <v>200</v>
      </c>
      <c r="I28" s="239"/>
      <c r="J28" s="130">
        <f>SUM(J29:J31)</f>
        <v>5048</v>
      </c>
      <c r="K28" s="131" t="s">
        <v>279</v>
      </c>
      <c r="L28" s="132"/>
      <c r="M28" s="66">
        <f>J56</f>
        <v>4877</v>
      </c>
    </row>
    <row r="29" spans="1:12" ht="17.25" customHeight="1" thickTop="1">
      <c r="A29" s="234" t="s">
        <v>201</v>
      </c>
      <c r="B29" s="235"/>
      <c r="C29" s="235"/>
      <c r="D29" s="235"/>
      <c r="E29" s="235"/>
      <c r="F29" s="235"/>
      <c r="G29" s="236"/>
      <c r="H29" s="237" t="s">
        <v>202</v>
      </c>
      <c r="I29" s="238"/>
      <c r="J29" s="133">
        <v>1718</v>
      </c>
      <c r="K29" s="134" t="s">
        <v>203</v>
      </c>
      <c r="L29" s="128"/>
    </row>
    <row r="30" spans="1:12" s="138" customFormat="1" ht="17.25" customHeight="1">
      <c r="A30" s="226" t="s">
        <v>204</v>
      </c>
      <c r="B30" s="227"/>
      <c r="C30" s="227"/>
      <c r="D30" s="227"/>
      <c r="E30" s="227"/>
      <c r="F30" s="227"/>
      <c r="G30" s="227"/>
      <c r="H30" s="228" t="s">
        <v>202</v>
      </c>
      <c r="I30" s="229"/>
      <c r="J30" s="144">
        <v>1629</v>
      </c>
      <c r="K30" s="136" t="s">
        <v>203</v>
      </c>
      <c r="L30" s="137"/>
    </row>
    <row r="31" spans="1:12" s="76" customFormat="1" ht="17.25" customHeight="1" thickBot="1">
      <c r="A31" s="230" t="s">
        <v>205</v>
      </c>
      <c r="B31" s="231"/>
      <c r="C31" s="231"/>
      <c r="D31" s="231"/>
      <c r="E31" s="231"/>
      <c r="F31" s="231"/>
      <c r="G31" s="231"/>
      <c r="H31" s="232" t="s">
        <v>202</v>
      </c>
      <c r="I31" s="233"/>
      <c r="J31" s="140">
        <v>1701</v>
      </c>
      <c r="K31" s="145" t="s">
        <v>203</v>
      </c>
      <c r="L31" s="8"/>
    </row>
    <row r="32" spans="1:13" s="66" customFormat="1" ht="22.5" customHeight="1" thickBot="1" thickTop="1">
      <c r="A32" s="146" t="s">
        <v>212</v>
      </c>
      <c r="B32" s="242" t="s">
        <v>242</v>
      </c>
      <c r="C32" s="245"/>
      <c r="D32" s="245"/>
      <c r="E32" s="147" t="s">
        <v>278</v>
      </c>
      <c r="F32" s="130">
        <f>RANK(J32,$J$8:$J$59)</f>
        <v>7</v>
      </c>
      <c r="G32" s="148" t="s">
        <v>287</v>
      </c>
      <c r="H32" s="239" t="s">
        <v>200</v>
      </c>
      <c r="I32" s="239"/>
      <c r="J32" s="130">
        <f>SUM(J33:J35)</f>
        <v>4999</v>
      </c>
      <c r="K32" s="131" t="s">
        <v>279</v>
      </c>
      <c r="L32" s="132"/>
      <c r="M32" s="66" t="e">
        <f>#REF!</f>
        <v>#REF!</v>
      </c>
    </row>
    <row r="33" spans="1:12" ht="17.25" customHeight="1" thickTop="1">
      <c r="A33" s="247" t="s">
        <v>201</v>
      </c>
      <c r="B33" s="248"/>
      <c r="C33" s="248"/>
      <c r="D33" s="248"/>
      <c r="E33" s="248"/>
      <c r="F33" s="248"/>
      <c r="G33" s="248"/>
      <c r="H33" s="237" t="s">
        <v>202</v>
      </c>
      <c r="I33" s="238"/>
      <c r="J33" s="133">
        <v>1689</v>
      </c>
      <c r="K33" s="134" t="s">
        <v>203</v>
      </c>
      <c r="L33" s="128"/>
    </row>
    <row r="34" spans="1:12" s="138" customFormat="1" ht="17.25" customHeight="1">
      <c r="A34" s="226" t="s">
        <v>204</v>
      </c>
      <c r="B34" s="227"/>
      <c r="C34" s="227"/>
      <c r="D34" s="227"/>
      <c r="E34" s="227"/>
      <c r="F34" s="227"/>
      <c r="G34" s="227"/>
      <c r="H34" s="228" t="s">
        <v>202</v>
      </c>
      <c r="I34" s="229"/>
      <c r="J34" s="135">
        <v>1595</v>
      </c>
      <c r="K34" s="136" t="s">
        <v>203</v>
      </c>
      <c r="L34" s="137"/>
    </row>
    <row r="35" spans="1:12" s="76" customFormat="1" ht="17.25" customHeight="1" thickBot="1">
      <c r="A35" s="230" t="s">
        <v>205</v>
      </c>
      <c r="B35" s="231"/>
      <c r="C35" s="231"/>
      <c r="D35" s="231"/>
      <c r="E35" s="231"/>
      <c r="F35" s="231"/>
      <c r="G35" s="231"/>
      <c r="H35" s="232" t="s">
        <v>202</v>
      </c>
      <c r="I35" s="233"/>
      <c r="J35" s="139">
        <v>1715</v>
      </c>
      <c r="K35" s="145" t="s">
        <v>203</v>
      </c>
      <c r="L35" s="8"/>
    </row>
    <row r="36" spans="1:13" s="66" customFormat="1" ht="22.5" customHeight="1" thickBot="1" thickTop="1">
      <c r="A36" s="60" t="s">
        <v>212</v>
      </c>
      <c r="B36" s="207" t="s">
        <v>230</v>
      </c>
      <c r="C36" s="207"/>
      <c r="D36" s="207"/>
      <c r="E36" s="61" t="s">
        <v>278</v>
      </c>
      <c r="F36" s="130">
        <f>RANK(J36,$J$8:$J$59)</f>
        <v>8</v>
      </c>
      <c r="G36" s="63" t="s">
        <v>287</v>
      </c>
      <c r="H36" s="239" t="s">
        <v>200</v>
      </c>
      <c r="I36" s="239"/>
      <c r="J36" s="130">
        <f>SUM(J37:J39)</f>
        <v>4967</v>
      </c>
      <c r="K36" s="131" t="s">
        <v>279</v>
      </c>
      <c r="L36" s="132"/>
      <c r="M36" s="66" t="e">
        <f>#REF!</f>
        <v>#REF!</v>
      </c>
    </row>
    <row r="37" spans="1:12" ht="17.25" customHeight="1" thickTop="1">
      <c r="A37" s="234" t="s">
        <v>201</v>
      </c>
      <c r="B37" s="235"/>
      <c r="C37" s="235"/>
      <c r="D37" s="235"/>
      <c r="E37" s="235"/>
      <c r="F37" s="235"/>
      <c r="G37" s="236"/>
      <c r="H37" s="237" t="s">
        <v>202</v>
      </c>
      <c r="I37" s="238"/>
      <c r="J37" s="133">
        <v>1707</v>
      </c>
      <c r="K37" s="134" t="s">
        <v>203</v>
      </c>
      <c r="L37" s="128"/>
    </row>
    <row r="38" spans="1:12" s="138" customFormat="1" ht="17.25" customHeight="1">
      <c r="A38" s="226" t="s">
        <v>204</v>
      </c>
      <c r="B38" s="227"/>
      <c r="C38" s="227"/>
      <c r="D38" s="227"/>
      <c r="E38" s="227"/>
      <c r="F38" s="227"/>
      <c r="G38" s="227"/>
      <c r="H38" s="228" t="s">
        <v>202</v>
      </c>
      <c r="I38" s="229"/>
      <c r="J38" s="135">
        <v>1616</v>
      </c>
      <c r="K38" s="136" t="s">
        <v>203</v>
      </c>
      <c r="L38" s="137"/>
    </row>
    <row r="39" spans="1:12" s="76" customFormat="1" ht="17.25" customHeight="1" thickBot="1">
      <c r="A39" s="226" t="s">
        <v>205</v>
      </c>
      <c r="B39" s="227"/>
      <c r="C39" s="227"/>
      <c r="D39" s="227"/>
      <c r="E39" s="227"/>
      <c r="F39" s="227"/>
      <c r="G39" s="227"/>
      <c r="H39" s="232" t="s">
        <v>202</v>
      </c>
      <c r="I39" s="233"/>
      <c r="J39" s="140">
        <v>1644</v>
      </c>
      <c r="K39" s="136" t="s">
        <v>203</v>
      </c>
      <c r="L39" s="8"/>
    </row>
    <row r="40" spans="1:13" s="66" customFormat="1" ht="22.5" customHeight="1" thickBot="1" thickTop="1">
      <c r="A40" s="60" t="s">
        <v>212</v>
      </c>
      <c r="B40" s="207" t="s">
        <v>331</v>
      </c>
      <c r="C40" s="207"/>
      <c r="D40" s="207"/>
      <c r="E40" s="61" t="s">
        <v>278</v>
      </c>
      <c r="F40" s="130">
        <f>RANK(J40,$J$8:$J$59)</f>
        <v>9</v>
      </c>
      <c r="G40" s="63" t="s">
        <v>287</v>
      </c>
      <c r="H40" s="239" t="s">
        <v>200</v>
      </c>
      <c r="I40" s="239"/>
      <c r="J40" s="130">
        <f>SUM(J41:J43)</f>
        <v>4960</v>
      </c>
      <c r="K40" s="131" t="s">
        <v>279</v>
      </c>
      <c r="L40" s="132"/>
      <c r="M40" s="66" t="e">
        <f>#REF!</f>
        <v>#REF!</v>
      </c>
    </row>
    <row r="41" spans="1:12" ht="17.25" customHeight="1" thickTop="1">
      <c r="A41" s="234" t="s">
        <v>201</v>
      </c>
      <c r="B41" s="235"/>
      <c r="C41" s="235"/>
      <c r="D41" s="235"/>
      <c r="E41" s="235"/>
      <c r="F41" s="235"/>
      <c r="G41" s="236"/>
      <c r="H41" s="237" t="s">
        <v>202</v>
      </c>
      <c r="I41" s="238"/>
      <c r="J41" s="149">
        <v>1670</v>
      </c>
      <c r="K41" s="134" t="s">
        <v>203</v>
      </c>
      <c r="L41" s="128"/>
    </row>
    <row r="42" spans="1:12" s="138" customFormat="1" ht="17.25" customHeight="1">
      <c r="A42" s="226" t="s">
        <v>204</v>
      </c>
      <c r="B42" s="227"/>
      <c r="C42" s="227"/>
      <c r="D42" s="227"/>
      <c r="E42" s="227"/>
      <c r="F42" s="227"/>
      <c r="G42" s="227"/>
      <c r="H42" s="228" t="s">
        <v>202</v>
      </c>
      <c r="I42" s="229"/>
      <c r="J42" s="144">
        <v>1592</v>
      </c>
      <c r="K42" s="136" t="s">
        <v>203</v>
      </c>
      <c r="L42" s="137"/>
    </row>
    <row r="43" spans="1:12" s="76" customFormat="1" ht="17.25" customHeight="1" thickBot="1">
      <c r="A43" s="230" t="s">
        <v>205</v>
      </c>
      <c r="B43" s="231"/>
      <c r="C43" s="231"/>
      <c r="D43" s="231"/>
      <c r="E43" s="231"/>
      <c r="F43" s="231"/>
      <c r="G43" s="231"/>
      <c r="H43" s="232" t="s">
        <v>202</v>
      </c>
      <c r="I43" s="233"/>
      <c r="J43" s="38">
        <v>1698</v>
      </c>
      <c r="K43" s="145" t="s">
        <v>203</v>
      </c>
      <c r="L43" s="8"/>
    </row>
    <row r="44" spans="1:12" ht="22.5" thickBot="1" thickTop="1">
      <c r="A44" s="146" t="s">
        <v>212</v>
      </c>
      <c r="B44" s="242" t="s">
        <v>342</v>
      </c>
      <c r="C44" s="245"/>
      <c r="D44" s="245"/>
      <c r="E44" s="147" t="s">
        <v>278</v>
      </c>
      <c r="F44" s="130">
        <f>RANK(J44,$J$8:$J$59)</f>
        <v>10</v>
      </c>
      <c r="G44" s="148" t="s">
        <v>287</v>
      </c>
      <c r="H44" s="239" t="s">
        <v>200</v>
      </c>
      <c r="I44" s="239"/>
      <c r="J44" s="130">
        <f>SUM(J45:J47)</f>
        <v>4921</v>
      </c>
      <c r="K44" s="131" t="s">
        <v>279</v>
      </c>
      <c r="L44" s="132"/>
    </row>
    <row r="45" spans="1:12" ht="17.25" customHeight="1" thickTop="1">
      <c r="A45" s="247" t="s">
        <v>201</v>
      </c>
      <c r="B45" s="248"/>
      <c r="C45" s="248"/>
      <c r="D45" s="248"/>
      <c r="E45" s="248"/>
      <c r="F45" s="248"/>
      <c r="G45" s="248"/>
      <c r="H45" s="237" t="s">
        <v>202</v>
      </c>
      <c r="I45" s="238"/>
      <c r="J45" s="150">
        <v>1692</v>
      </c>
      <c r="K45" s="134" t="s">
        <v>203</v>
      </c>
      <c r="L45" s="128"/>
    </row>
    <row r="46" spans="1:12" s="138" customFormat="1" ht="17.25" customHeight="1">
      <c r="A46" s="226" t="s">
        <v>204</v>
      </c>
      <c r="B46" s="227"/>
      <c r="C46" s="227"/>
      <c r="D46" s="227"/>
      <c r="E46" s="227"/>
      <c r="F46" s="227"/>
      <c r="G46" s="227"/>
      <c r="H46" s="228" t="s">
        <v>202</v>
      </c>
      <c r="I46" s="229"/>
      <c r="J46" s="144">
        <v>1535</v>
      </c>
      <c r="K46" s="136" t="s">
        <v>203</v>
      </c>
      <c r="L46" s="137"/>
    </row>
    <row r="47" spans="1:12" s="76" customFormat="1" ht="17.25" customHeight="1" thickBot="1">
      <c r="A47" s="226" t="s">
        <v>205</v>
      </c>
      <c r="B47" s="227"/>
      <c r="C47" s="227"/>
      <c r="D47" s="227"/>
      <c r="E47" s="227"/>
      <c r="F47" s="227"/>
      <c r="G47" s="227"/>
      <c r="H47" s="232" t="s">
        <v>202</v>
      </c>
      <c r="I47" s="233"/>
      <c r="J47" s="140">
        <v>1694</v>
      </c>
      <c r="K47" s="136" t="s">
        <v>203</v>
      </c>
      <c r="L47" s="8"/>
    </row>
    <row r="48" spans="1:13" s="66" customFormat="1" ht="22.5" customHeight="1" thickBot="1" thickTop="1">
      <c r="A48" s="146" t="s">
        <v>212</v>
      </c>
      <c r="B48" s="242" t="s">
        <v>563</v>
      </c>
      <c r="C48" s="245"/>
      <c r="D48" s="245"/>
      <c r="E48" s="147" t="s">
        <v>278</v>
      </c>
      <c r="F48" s="130">
        <f>RANK(J48,$J$8:$J$59)</f>
        <v>11</v>
      </c>
      <c r="G48" s="148" t="s">
        <v>287</v>
      </c>
      <c r="H48" s="239" t="s">
        <v>200</v>
      </c>
      <c r="I48" s="239"/>
      <c r="J48" s="130">
        <f>SUM(J49:J51)</f>
        <v>4901</v>
      </c>
      <c r="K48" s="131" t="s">
        <v>279</v>
      </c>
      <c r="L48" s="132"/>
      <c r="M48" s="66">
        <f>J28</f>
        <v>5048</v>
      </c>
    </row>
    <row r="49" spans="1:12" ht="17.25" customHeight="1" thickTop="1">
      <c r="A49" s="247" t="s">
        <v>201</v>
      </c>
      <c r="B49" s="248"/>
      <c r="C49" s="248"/>
      <c r="D49" s="248"/>
      <c r="E49" s="248"/>
      <c r="F49" s="248"/>
      <c r="G49" s="248"/>
      <c r="H49" s="237" t="s">
        <v>202</v>
      </c>
      <c r="I49" s="238"/>
      <c r="J49" s="133">
        <v>1623</v>
      </c>
      <c r="K49" s="134" t="s">
        <v>203</v>
      </c>
      <c r="L49" s="128"/>
    </row>
    <row r="50" spans="1:12" s="138" customFormat="1" ht="17.25" customHeight="1">
      <c r="A50" s="226" t="s">
        <v>204</v>
      </c>
      <c r="B50" s="227"/>
      <c r="C50" s="227"/>
      <c r="D50" s="227"/>
      <c r="E50" s="227"/>
      <c r="F50" s="227"/>
      <c r="G50" s="227"/>
      <c r="H50" s="228" t="s">
        <v>202</v>
      </c>
      <c r="I50" s="229"/>
      <c r="J50" s="135">
        <v>1592</v>
      </c>
      <c r="K50" s="136" t="s">
        <v>203</v>
      </c>
      <c r="L50" s="137"/>
    </row>
    <row r="51" spans="1:12" s="76" customFormat="1" ht="17.25" customHeight="1" thickBot="1">
      <c r="A51" s="230" t="s">
        <v>205</v>
      </c>
      <c r="B51" s="231"/>
      <c r="C51" s="231"/>
      <c r="D51" s="231"/>
      <c r="E51" s="231"/>
      <c r="F51" s="231"/>
      <c r="G51" s="231"/>
      <c r="H51" s="232" t="s">
        <v>202</v>
      </c>
      <c r="I51" s="233"/>
      <c r="J51" s="140">
        <v>1686</v>
      </c>
      <c r="K51" s="145" t="s">
        <v>203</v>
      </c>
      <c r="L51" s="8"/>
    </row>
    <row r="52" spans="1:12" ht="22.5" thickBot="1" thickTop="1">
      <c r="A52" s="141" t="s">
        <v>212</v>
      </c>
      <c r="B52" s="240" t="s">
        <v>555</v>
      </c>
      <c r="C52" s="240"/>
      <c r="D52" s="240"/>
      <c r="E52" s="142" t="s">
        <v>278</v>
      </c>
      <c r="F52" s="130">
        <f>RANK(J52,$J$8:$J$59)</f>
        <v>12</v>
      </c>
      <c r="G52" s="143" t="s">
        <v>287</v>
      </c>
      <c r="H52" s="252" t="s">
        <v>200</v>
      </c>
      <c r="I52" s="252"/>
      <c r="J52" s="151">
        <f>SUM(J53:J55)</f>
        <v>4881</v>
      </c>
      <c r="K52" s="152" t="s">
        <v>279</v>
      </c>
      <c r="L52" s="132"/>
    </row>
    <row r="53" spans="1:12" ht="17.25" customHeight="1" thickTop="1">
      <c r="A53" s="234" t="s">
        <v>201</v>
      </c>
      <c r="B53" s="235"/>
      <c r="C53" s="235"/>
      <c r="D53" s="235"/>
      <c r="E53" s="235"/>
      <c r="F53" s="235"/>
      <c r="G53" s="236"/>
      <c r="H53" s="237" t="s">
        <v>202</v>
      </c>
      <c r="I53" s="238"/>
      <c r="J53" s="149">
        <v>1645</v>
      </c>
      <c r="K53" s="153" t="s">
        <v>203</v>
      </c>
      <c r="L53" s="128"/>
    </row>
    <row r="54" spans="1:12" s="138" customFormat="1" ht="17.25" customHeight="1">
      <c r="A54" s="226" t="s">
        <v>204</v>
      </c>
      <c r="B54" s="227"/>
      <c r="C54" s="227"/>
      <c r="D54" s="227"/>
      <c r="E54" s="227"/>
      <c r="F54" s="227"/>
      <c r="G54" s="227"/>
      <c r="H54" s="228" t="s">
        <v>202</v>
      </c>
      <c r="I54" s="229"/>
      <c r="J54" s="135">
        <v>1596</v>
      </c>
      <c r="K54" s="136" t="s">
        <v>203</v>
      </c>
      <c r="L54" s="137"/>
    </row>
    <row r="55" spans="1:12" s="76" customFormat="1" ht="17.25" customHeight="1" thickBot="1">
      <c r="A55" s="230" t="s">
        <v>205</v>
      </c>
      <c r="B55" s="231"/>
      <c r="C55" s="231"/>
      <c r="D55" s="231"/>
      <c r="E55" s="231"/>
      <c r="F55" s="231"/>
      <c r="G55" s="231"/>
      <c r="H55" s="232" t="s">
        <v>202</v>
      </c>
      <c r="I55" s="233"/>
      <c r="J55" s="139">
        <v>1640</v>
      </c>
      <c r="K55" s="145" t="s">
        <v>203</v>
      </c>
      <c r="L55" s="8"/>
    </row>
    <row r="56" spans="1:12" ht="22.5" thickBot="1" thickTop="1">
      <c r="A56" s="60" t="s">
        <v>212</v>
      </c>
      <c r="B56" s="207" t="s">
        <v>229</v>
      </c>
      <c r="C56" s="207"/>
      <c r="D56" s="207"/>
      <c r="E56" s="61" t="s">
        <v>278</v>
      </c>
      <c r="F56" s="130">
        <f>RANK(J56,$J$8:$J$59)</f>
        <v>13</v>
      </c>
      <c r="G56" s="63" t="s">
        <v>287</v>
      </c>
      <c r="H56" s="239" t="s">
        <v>200</v>
      </c>
      <c r="I56" s="239"/>
      <c r="J56" s="130">
        <f>SUM(J57:J59)</f>
        <v>4877</v>
      </c>
      <c r="K56" s="131" t="s">
        <v>279</v>
      </c>
      <c r="L56" s="132"/>
    </row>
    <row r="57" spans="1:12" ht="17.25" customHeight="1" thickTop="1">
      <c r="A57" s="234" t="s">
        <v>201</v>
      </c>
      <c r="B57" s="235"/>
      <c r="C57" s="235"/>
      <c r="D57" s="235"/>
      <c r="E57" s="235"/>
      <c r="F57" s="235"/>
      <c r="G57" s="236"/>
      <c r="H57" s="237" t="s">
        <v>202</v>
      </c>
      <c r="I57" s="238"/>
      <c r="J57" s="149">
        <v>1646</v>
      </c>
      <c r="K57" s="134" t="s">
        <v>203</v>
      </c>
      <c r="L57" s="128"/>
    </row>
    <row r="58" spans="1:12" s="138" customFormat="1" ht="17.25" customHeight="1">
      <c r="A58" s="226" t="s">
        <v>204</v>
      </c>
      <c r="B58" s="227"/>
      <c r="C58" s="227"/>
      <c r="D58" s="227"/>
      <c r="E58" s="227"/>
      <c r="F58" s="227"/>
      <c r="G58" s="227"/>
      <c r="H58" s="228" t="s">
        <v>202</v>
      </c>
      <c r="I58" s="229"/>
      <c r="J58" s="135">
        <v>1563</v>
      </c>
      <c r="K58" s="136" t="s">
        <v>203</v>
      </c>
      <c r="L58" s="137"/>
    </row>
    <row r="59" spans="1:12" s="76" customFormat="1" ht="17.25" customHeight="1" thickBot="1">
      <c r="A59" s="230" t="s">
        <v>205</v>
      </c>
      <c r="B59" s="231"/>
      <c r="C59" s="231"/>
      <c r="D59" s="231"/>
      <c r="E59" s="231"/>
      <c r="F59" s="231"/>
      <c r="G59" s="231"/>
      <c r="H59" s="232" t="s">
        <v>202</v>
      </c>
      <c r="I59" s="233"/>
      <c r="J59" s="140">
        <v>1668</v>
      </c>
      <c r="K59" s="145" t="s">
        <v>203</v>
      </c>
      <c r="L59" s="8"/>
    </row>
    <row r="60" ht="30" customHeight="1" thickTop="1">
      <c r="A60" s="132"/>
    </row>
    <row r="61" ht="17.25" customHeight="1">
      <c r="A61" s="128"/>
    </row>
    <row r="62" s="138" customFormat="1" ht="17.25" customHeight="1">
      <c r="A62" s="137"/>
    </row>
    <row r="63" s="76" customFormat="1" ht="17.25" customHeight="1">
      <c r="A63" s="8"/>
    </row>
  </sheetData>
  <mergeCells count="109">
    <mergeCell ref="A55:G55"/>
    <mergeCell ref="H55:I55"/>
    <mergeCell ref="A53:G53"/>
    <mergeCell ref="H53:I53"/>
    <mergeCell ref="A54:G54"/>
    <mergeCell ref="H54:I54"/>
    <mergeCell ref="A51:G51"/>
    <mergeCell ref="H51:I51"/>
    <mergeCell ref="B52:D52"/>
    <mergeCell ref="H52:I52"/>
    <mergeCell ref="A49:G49"/>
    <mergeCell ref="H49:I49"/>
    <mergeCell ref="A50:G50"/>
    <mergeCell ref="H50:I50"/>
    <mergeCell ref="A1:K1"/>
    <mergeCell ref="A3:K3"/>
    <mergeCell ref="A4:K4"/>
    <mergeCell ref="A5:K5"/>
    <mergeCell ref="A6:K6"/>
    <mergeCell ref="B44:D44"/>
    <mergeCell ref="H44:I44"/>
    <mergeCell ref="A45:G45"/>
    <mergeCell ref="H45:I45"/>
    <mergeCell ref="B32:D32"/>
    <mergeCell ref="H32:I32"/>
    <mergeCell ref="A33:G33"/>
    <mergeCell ref="H33:I33"/>
    <mergeCell ref="A34:G34"/>
    <mergeCell ref="A35:G35"/>
    <mergeCell ref="H35:I35"/>
    <mergeCell ref="A46:G46"/>
    <mergeCell ref="H46:I46"/>
    <mergeCell ref="H39:I39"/>
    <mergeCell ref="B40:D40"/>
    <mergeCell ref="H40:I40"/>
    <mergeCell ref="A41:G41"/>
    <mergeCell ref="H41:I41"/>
    <mergeCell ref="B36:D36"/>
    <mergeCell ref="B48:D48"/>
    <mergeCell ref="H36:I36"/>
    <mergeCell ref="A37:G37"/>
    <mergeCell ref="H37:I37"/>
    <mergeCell ref="A38:G38"/>
    <mergeCell ref="H38:I38"/>
    <mergeCell ref="A39:G39"/>
    <mergeCell ref="H48:I48"/>
    <mergeCell ref="A10:G10"/>
    <mergeCell ref="H10:I10"/>
    <mergeCell ref="A11:G11"/>
    <mergeCell ref="H34:I34"/>
    <mergeCell ref="H11:I11"/>
    <mergeCell ref="B12:D12"/>
    <mergeCell ref="H12:I12"/>
    <mergeCell ref="A18:G18"/>
    <mergeCell ref="H18:I18"/>
    <mergeCell ref="H16:I16"/>
    <mergeCell ref="B8:D8"/>
    <mergeCell ref="H8:I8"/>
    <mergeCell ref="A9:G9"/>
    <mergeCell ref="H9:I9"/>
    <mergeCell ref="A17:G17"/>
    <mergeCell ref="H17:I17"/>
    <mergeCell ref="A19:G19"/>
    <mergeCell ref="H19:I19"/>
    <mergeCell ref="B16:D16"/>
    <mergeCell ref="A13:G13"/>
    <mergeCell ref="H13:I13"/>
    <mergeCell ref="A14:G14"/>
    <mergeCell ref="H14:I14"/>
    <mergeCell ref="A15:G15"/>
    <mergeCell ref="H15:I15"/>
    <mergeCell ref="B28:D28"/>
    <mergeCell ref="H28:I28"/>
    <mergeCell ref="B20:D20"/>
    <mergeCell ref="H20:I20"/>
    <mergeCell ref="A21:G21"/>
    <mergeCell ref="H21:I21"/>
    <mergeCell ref="A22:G22"/>
    <mergeCell ref="H22:I22"/>
    <mergeCell ref="A23:G23"/>
    <mergeCell ref="H23:I23"/>
    <mergeCell ref="A29:G29"/>
    <mergeCell ref="H29:I29"/>
    <mergeCell ref="A30:G30"/>
    <mergeCell ref="H30:I30"/>
    <mergeCell ref="A31:G31"/>
    <mergeCell ref="H31:I31"/>
    <mergeCell ref="B24:D24"/>
    <mergeCell ref="H24:I24"/>
    <mergeCell ref="A25:G25"/>
    <mergeCell ref="H25:I25"/>
    <mergeCell ref="A26:G26"/>
    <mergeCell ref="H26:I26"/>
    <mergeCell ref="A27:G27"/>
    <mergeCell ref="H27:I27"/>
    <mergeCell ref="A57:G57"/>
    <mergeCell ref="H57:I57"/>
    <mergeCell ref="A42:G42"/>
    <mergeCell ref="H42:I42"/>
    <mergeCell ref="A43:G43"/>
    <mergeCell ref="H43:I43"/>
    <mergeCell ref="B56:D56"/>
    <mergeCell ref="H56:I56"/>
    <mergeCell ref="A47:G47"/>
    <mergeCell ref="H47:I47"/>
    <mergeCell ref="A58:G58"/>
    <mergeCell ref="H58:I58"/>
    <mergeCell ref="A59:G59"/>
    <mergeCell ref="H59:I59"/>
  </mergeCells>
  <printOptions/>
  <pageMargins left="0.75" right="0.75" top="1" bottom="1" header="0.512" footer="0.512"/>
  <pageSetup orientation="portrait" paperSize="9" r:id="rId1"/>
  <rowBreaks count="1" manualBreakCount="1">
    <brk id="3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selection activeCell="E59" sqref="E59"/>
    </sheetView>
  </sheetViews>
  <sheetFormatPr defaultColWidth="10.625" defaultRowHeight="13.5"/>
  <cols>
    <col min="1" max="1" width="6.00390625" style="10" customWidth="1"/>
    <col min="2" max="3" width="5.125" style="10" customWidth="1"/>
    <col min="4" max="4" width="13.625" style="10" customWidth="1"/>
    <col min="5" max="10" width="5.625" style="10" customWidth="1"/>
    <col min="11" max="11" width="8.25390625" style="10" bestFit="1" customWidth="1"/>
    <col min="12" max="12" width="9.125" style="10" customWidth="1"/>
    <col min="13" max="16384" width="10.625" style="10" customWidth="1"/>
  </cols>
  <sheetData>
    <row r="1" spans="1:12" s="70" customFormat="1" ht="20.25" customHeight="1">
      <c r="A1" s="249" t="s">
        <v>195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="70" customFormat="1" ht="13.5"/>
    <row r="3" spans="1:12" s="70" customFormat="1" ht="17.25" customHeight="1">
      <c r="A3" s="250" t="s">
        <v>196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1:12" s="70" customFormat="1" ht="17.25" customHeight="1">
      <c r="A4" s="251" t="s">
        <v>197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s="70" customFormat="1" ht="17.25" customHeight="1">
      <c r="A5" s="250" t="s">
        <v>198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</row>
    <row r="6" spans="1:12" ht="17.25">
      <c r="A6" s="246" t="s">
        <v>199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</row>
    <row r="7" ht="14.25" thickBot="1"/>
    <row r="8" spans="2:12" ht="24">
      <c r="B8" s="154" t="s">
        <v>211</v>
      </c>
      <c r="C8" s="253" t="s">
        <v>231</v>
      </c>
      <c r="D8" s="254"/>
      <c r="E8" s="254"/>
      <c r="F8" s="155" t="s">
        <v>278</v>
      </c>
      <c r="G8" s="156">
        <f>IF(COUNT(K8),RANK(K8,K$8:K$51),"")</f>
        <v>1</v>
      </c>
      <c r="H8" s="157" t="s">
        <v>287</v>
      </c>
      <c r="I8" s="255" t="s">
        <v>200</v>
      </c>
      <c r="J8" s="255"/>
      <c r="K8" s="158">
        <f>L11+L15+L19</f>
        <v>5136</v>
      </c>
      <c r="L8" s="159" t="s">
        <v>279</v>
      </c>
    </row>
    <row r="9" spans="2:12" ht="14.25">
      <c r="B9" s="160" t="s">
        <v>526</v>
      </c>
      <c r="C9" s="161" t="s">
        <v>280</v>
      </c>
      <c r="D9" s="161" t="s">
        <v>215</v>
      </c>
      <c r="E9" s="161" t="s">
        <v>281</v>
      </c>
      <c r="F9" s="161" t="s">
        <v>282</v>
      </c>
      <c r="G9" s="161" t="s">
        <v>283</v>
      </c>
      <c r="H9" s="161" t="s">
        <v>284</v>
      </c>
      <c r="I9" s="161" t="s">
        <v>527</v>
      </c>
      <c r="J9" s="161" t="s">
        <v>528</v>
      </c>
      <c r="K9" s="161" t="s">
        <v>285</v>
      </c>
      <c r="L9" s="162" t="s">
        <v>286</v>
      </c>
    </row>
    <row r="10" spans="2:12" ht="17.25">
      <c r="B10" s="163">
        <v>1</v>
      </c>
      <c r="C10" s="72">
        <v>25</v>
      </c>
      <c r="D10" s="73" t="s">
        <v>531</v>
      </c>
      <c r="E10" s="73">
        <f>VLOOKUP(D10,'[1]10mS60_1'!$C$16:$J$41,3,FALSE)</f>
        <v>96</v>
      </c>
      <c r="F10" s="73">
        <f>VLOOKUP(D10,'[1]10mS60_1'!$C$16:$J$41,4,FALSE)</f>
        <v>96</v>
      </c>
      <c r="G10" s="73">
        <f>VLOOKUP(D10,'[1]10mS60_1'!$C$16:$J$41,5,FALSE)</f>
        <v>96</v>
      </c>
      <c r="H10" s="73">
        <f>VLOOKUP(D10,'[1]10mS60_1'!$C$16:$J$41,6,FALSE)</f>
        <v>95</v>
      </c>
      <c r="I10" s="73">
        <f>VLOOKUP(D10,'[1]10mS60_1'!$C$16:$J$41,7,FALSE)</f>
        <v>93</v>
      </c>
      <c r="J10" s="73">
        <f>VLOOKUP(D10,'[1]10mS60_1'!$C$16:$J$41,8,FALSE)</f>
        <v>93</v>
      </c>
      <c r="K10" s="74">
        <f>SUM(E10:J10)</f>
        <v>569</v>
      </c>
      <c r="L10" s="164"/>
    </row>
    <row r="11" spans="2:12" ht="17.25">
      <c r="B11" s="163">
        <v>3</v>
      </c>
      <c r="C11" s="72">
        <v>25</v>
      </c>
      <c r="D11" s="73" t="s">
        <v>532</v>
      </c>
      <c r="E11" s="6">
        <v>94</v>
      </c>
      <c r="F11" s="6">
        <v>97</v>
      </c>
      <c r="G11" s="6">
        <v>98</v>
      </c>
      <c r="H11" s="6">
        <v>99</v>
      </c>
      <c r="I11" s="6">
        <v>94</v>
      </c>
      <c r="J11" s="6">
        <v>96</v>
      </c>
      <c r="K11" s="74">
        <f>SUM(E11:J11)</f>
        <v>578</v>
      </c>
      <c r="L11" s="164">
        <f>SUM(K10:K12)</f>
        <v>1735</v>
      </c>
    </row>
    <row r="12" spans="2:12" ht="17.25">
      <c r="B12" s="163">
        <v>5</v>
      </c>
      <c r="C12" s="72">
        <v>25</v>
      </c>
      <c r="D12" s="165" t="s">
        <v>250</v>
      </c>
      <c r="E12" s="7">
        <v>97</v>
      </c>
      <c r="F12" s="7">
        <v>99</v>
      </c>
      <c r="G12" s="7">
        <v>99</v>
      </c>
      <c r="H12" s="7">
        <v>99</v>
      </c>
      <c r="I12" s="7">
        <v>97</v>
      </c>
      <c r="J12" s="7">
        <v>97</v>
      </c>
      <c r="K12" s="74">
        <f>SUM(E12:J12)</f>
        <v>588</v>
      </c>
      <c r="L12" s="164"/>
    </row>
    <row r="13" spans="2:12" ht="14.25">
      <c r="B13" s="160" t="s">
        <v>526</v>
      </c>
      <c r="C13" s="161" t="s">
        <v>280</v>
      </c>
      <c r="D13" s="161" t="s">
        <v>216</v>
      </c>
      <c r="E13" s="161" t="s">
        <v>206</v>
      </c>
      <c r="F13" s="161" t="s">
        <v>912</v>
      </c>
      <c r="G13" s="161" t="s">
        <v>281</v>
      </c>
      <c r="H13" s="161" t="s">
        <v>282</v>
      </c>
      <c r="I13" s="161" t="s">
        <v>207</v>
      </c>
      <c r="J13" s="161" t="s">
        <v>208</v>
      </c>
      <c r="K13" s="161" t="s">
        <v>285</v>
      </c>
      <c r="L13" s="162" t="s">
        <v>286</v>
      </c>
    </row>
    <row r="14" spans="2:12" ht="17.25">
      <c r="B14" s="163">
        <v>1</v>
      </c>
      <c r="C14" s="72">
        <v>11</v>
      </c>
      <c r="D14" s="73" t="s">
        <v>251</v>
      </c>
      <c r="E14" s="6">
        <v>99</v>
      </c>
      <c r="F14" s="6">
        <v>97</v>
      </c>
      <c r="G14" s="6">
        <v>91</v>
      </c>
      <c r="H14" s="6">
        <v>91</v>
      </c>
      <c r="I14" s="6">
        <v>91</v>
      </c>
      <c r="J14" s="6">
        <v>94</v>
      </c>
      <c r="K14" s="6">
        <f>SUM(E14:J14)</f>
        <v>563</v>
      </c>
      <c r="L14" s="164"/>
    </row>
    <row r="15" spans="2:12" ht="17.25">
      <c r="B15" s="163">
        <v>2</v>
      </c>
      <c r="C15" s="72">
        <v>11</v>
      </c>
      <c r="D15" s="165" t="s">
        <v>301</v>
      </c>
      <c r="E15" s="6">
        <v>92</v>
      </c>
      <c r="F15" s="6">
        <v>94</v>
      </c>
      <c r="G15" s="6">
        <v>87</v>
      </c>
      <c r="H15" s="6">
        <v>88</v>
      </c>
      <c r="I15" s="6">
        <v>90</v>
      </c>
      <c r="J15" s="6">
        <v>94</v>
      </c>
      <c r="K15" s="6">
        <f>SUM(E15:J15)</f>
        <v>545</v>
      </c>
      <c r="L15" s="164">
        <f>SUM(K14:K16)</f>
        <v>1670</v>
      </c>
    </row>
    <row r="16" spans="2:12" ht="17.25">
      <c r="B16" s="163">
        <v>3</v>
      </c>
      <c r="C16" s="72">
        <v>11</v>
      </c>
      <c r="D16" s="165" t="s">
        <v>519</v>
      </c>
      <c r="E16" s="73">
        <v>96</v>
      </c>
      <c r="F16" s="73">
        <v>96</v>
      </c>
      <c r="G16" s="73">
        <v>90</v>
      </c>
      <c r="H16" s="73">
        <v>94</v>
      </c>
      <c r="I16" s="73">
        <v>95</v>
      </c>
      <c r="J16" s="73">
        <v>91</v>
      </c>
      <c r="K16" s="73">
        <f>SUM(E16:J16)</f>
        <v>562</v>
      </c>
      <c r="L16" s="164"/>
    </row>
    <row r="17" spans="2:12" ht="14.25">
      <c r="B17" s="160" t="s">
        <v>526</v>
      </c>
      <c r="C17" s="161" t="s">
        <v>280</v>
      </c>
      <c r="D17" s="161" t="s">
        <v>217</v>
      </c>
      <c r="E17" s="161" t="s">
        <v>281</v>
      </c>
      <c r="F17" s="161" t="s">
        <v>282</v>
      </c>
      <c r="G17" s="161" t="s">
        <v>283</v>
      </c>
      <c r="H17" s="161" t="s">
        <v>284</v>
      </c>
      <c r="I17" s="161" t="s">
        <v>527</v>
      </c>
      <c r="J17" s="161" t="s">
        <v>528</v>
      </c>
      <c r="K17" s="161" t="s">
        <v>285</v>
      </c>
      <c r="L17" s="162" t="s">
        <v>286</v>
      </c>
    </row>
    <row r="18" spans="2:12" ht="17.25">
      <c r="B18" s="166" t="s">
        <v>209</v>
      </c>
      <c r="C18" s="83">
        <v>11</v>
      </c>
      <c r="D18" s="42" t="s">
        <v>583</v>
      </c>
      <c r="E18" s="91">
        <v>96</v>
      </c>
      <c r="F18" s="91">
        <v>95</v>
      </c>
      <c r="G18" s="91">
        <v>96</v>
      </c>
      <c r="H18" s="91">
        <v>94</v>
      </c>
      <c r="I18" s="91">
        <v>97</v>
      </c>
      <c r="J18" s="91">
        <v>97</v>
      </c>
      <c r="K18" s="92">
        <f>SUM(E18:J18)</f>
        <v>575</v>
      </c>
      <c r="L18" s="25"/>
    </row>
    <row r="19" spans="2:12" ht="17.25">
      <c r="B19" s="166" t="s">
        <v>298</v>
      </c>
      <c r="C19" s="83">
        <v>11</v>
      </c>
      <c r="D19" s="42" t="s">
        <v>937</v>
      </c>
      <c r="E19" s="91">
        <v>94</v>
      </c>
      <c r="F19" s="91">
        <v>97</v>
      </c>
      <c r="G19" s="91">
        <v>94</v>
      </c>
      <c r="H19" s="91">
        <v>97</v>
      </c>
      <c r="I19" s="91">
        <v>96</v>
      </c>
      <c r="J19" s="91">
        <v>99</v>
      </c>
      <c r="K19" s="91">
        <f>SUM(E19:J19)</f>
        <v>577</v>
      </c>
      <c r="L19" s="25">
        <f>SUM(K18:K20)</f>
        <v>1731</v>
      </c>
    </row>
    <row r="20" spans="2:12" ht="18" thickBot="1">
      <c r="B20" s="167" t="s">
        <v>81</v>
      </c>
      <c r="C20" s="168">
        <v>11</v>
      </c>
      <c r="D20" s="169" t="s">
        <v>82</v>
      </c>
      <c r="E20" s="170">
        <v>96</v>
      </c>
      <c r="F20" s="170">
        <v>96</v>
      </c>
      <c r="G20" s="170">
        <v>98</v>
      </c>
      <c r="H20" s="170">
        <v>96</v>
      </c>
      <c r="I20" s="170">
        <v>95</v>
      </c>
      <c r="J20" s="170">
        <v>98</v>
      </c>
      <c r="K20" s="170">
        <f>SUM(E20:J20)</f>
        <v>579</v>
      </c>
      <c r="L20" s="28"/>
    </row>
    <row r="21" spans="2:12" ht="14.25"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2"/>
    </row>
    <row r="22" ht="14.25" thickBot="1"/>
    <row r="23" spans="2:12" ht="24">
      <c r="B23" s="154" t="s">
        <v>83</v>
      </c>
      <c r="C23" s="253" t="s">
        <v>235</v>
      </c>
      <c r="D23" s="254"/>
      <c r="E23" s="254"/>
      <c r="F23" s="155" t="s">
        <v>278</v>
      </c>
      <c r="G23" s="156">
        <v>2</v>
      </c>
      <c r="H23" s="157" t="s">
        <v>287</v>
      </c>
      <c r="I23" s="255" t="s">
        <v>200</v>
      </c>
      <c r="J23" s="255"/>
      <c r="K23" s="158">
        <f>L26+L30+L34</f>
        <v>5121</v>
      </c>
      <c r="L23" s="159" t="s">
        <v>279</v>
      </c>
    </row>
    <row r="24" spans="2:12" ht="14.25">
      <c r="B24" s="160" t="s">
        <v>526</v>
      </c>
      <c r="C24" s="161" t="s">
        <v>280</v>
      </c>
      <c r="D24" s="161" t="s">
        <v>215</v>
      </c>
      <c r="E24" s="161" t="s">
        <v>281</v>
      </c>
      <c r="F24" s="161" t="s">
        <v>282</v>
      </c>
      <c r="G24" s="161" t="s">
        <v>283</v>
      </c>
      <c r="H24" s="161" t="s">
        <v>284</v>
      </c>
      <c r="I24" s="161" t="s">
        <v>527</v>
      </c>
      <c r="J24" s="161" t="s">
        <v>528</v>
      </c>
      <c r="K24" s="161" t="s">
        <v>285</v>
      </c>
      <c r="L24" s="162" t="s">
        <v>286</v>
      </c>
    </row>
    <row r="25" spans="2:12" ht="17.25">
      <c r="B25" s="163">
        <v>1</v>
      </c>
      <c r="C25" s="72">
        <v>26</v>
      </c>
      <c r="D25" s="73" t="s">
        <v>529</v>
      </c>
      <c r="E25" s="73">
        <f>VLOOKUP(D25,'[1]10mS60_1'!$C$16:$J$41,3,FALSE)</f>
        <v>99</v>
      </c>
      <c r="F25" s="73">
        <f>VLOOKUP(D25,'[1]10mS60_1'!$C$16:$J$41,4,FALSE)</f>
        <v>97</v>
      </c>
      <c r="G25" s="73">
        <f>VLOOKUP(D25,'[1]10mS60_1'!$C$16:$J$41,5,FALSE)</f>
        <v>94</v>
      </c>
      <c r="H25" s="73">
        <f>VLOOKUP(D25,'[1]10mS60_1'!$C$16:$J$41,6,FALSE)</f>
        <v>97</v>
      </c>
      <c r="I25" s="73">
        <f>VLOOKUP(D25,'[1]10mS60_1'!$C$16:$J$41,7,FALSE)</f>
        <v>98</v>
      </c>
      <c r="J25" s="73">
        <f>VLOOKUP(D25,'[1]10mS60_1'!$C$16:$J$41,8,FALSE)</f>
        <v>97</v>
      </c>
      <c r="K25" s="74">
        <f>SUM(E25:J25)</f>
        <v>582</v>
      </c>
      <c r="L25" s="164"/>
    </row>
    <row r="26" spans="2:12" ht="17.25">
      <c r="B26" s="163">
        <v>3</v>
      </c>
      <c r="C26" s="72">
        <v>26</v>
      </c>
      <c r="D26" s="73" t="s">
        <v>530</v>
      </c>
      <c r="E26" s="6">
        <v>94</v>
      </c>
      <c r="F26" s="6">
        <v>97</v>
      </c>
      <c r="G26" s="6">
        <v>94</v>
      </c>
      <c r="H26" s="6">
        <v>94</v>
      </c>
      <c r="I26" s="6">
        <v>99</v>
      </c>
      <c r="J26" s="6">
        <v>96</v>
      </c>
      <c r="K26" s="74">
        <f>SUM(E26:J26)</f>
        <v>574</v>
      </c>
      <c r="L26" s="164">
        <f>SUM(K25:K27)</f>
        <v>1739</v>
      </c>
    </row>
    <row r="27" spans="2:12" ht="17.25">
      <c r="B27" s="163">
        <v>5</v>
      </c>
      <c r="C27" s="72">
        <v>26</v>
      </c>
      <c r="D27" s="165" t="s">
        <v>258</v>
      </c>
      <c r="E27" s="6">
        <v>100</v>
      </c>
      <c r="F27" s="6">
        <v>95</v>
      </c>
      <c r="G27" s="6">
        <v>98</v>
      </c>
      <c r="H27" s="6">
        <v>97</v>
      </c>
      <c r="I27" s="6">
        <v>96</v>
      </c>
      <c r="J27" s="6">
        <v>97</v>
      </c>
      <c r="K27" s="74">
        <f>SUM(E27:J27)</f>
        <v>583</v>
      </c>
      <c r="L27" s="164"/>
    </row>
    <row r="28" spans="2:12" ht="14.25">
      <c r="B28" s="160" t="s">
        <v>526</v>
      </c>
      <c r="C28" s="161" t="s">
        <v>280</v>
      </c>
      <c r="D28" s="161" t="s">
        <v>216</v>
      </c>
      <c r="E28" s="161" t="s">
        <v>206</v>
      </c>
      <c r="F28" s="161" t="s">
        <v>912</v>
      </c>
      <c r="G28" s="161" t="s">
        <v>281</v>
      </c>
      <c r="H28" s="161" t="s">
        <v>282</v>
      </c>
      <c r="I28" s="161" t="s">
        <v>207</v>
      </c>
      <c r="J28" s="161" t="s">
        <v>208</v>
      </c>
      <c r="K28" s="161" t="s">
        <v>285</v>
      </c>
      <c r="L28" s="162" t="s">
        <v>286</v>
      </c>
    </row>
    <row r="29" spans="2:12" ht="17.25">
      <c r="B29" s="163">
        <v>1</v>
      </c>
      <c r="C29" s="72">
        <v>12</v>
      </c>
      <c r="D29" s="73" t="s">
        <v>257</v>
      </c>
      <c r="E29" s="6">
        <v>99</v>
      </c>
      <c r="F29" s="6">
        <v>96</v>
      </c>
      <c r="G29" s="6">
        <v>88</v>
      </c>
      <c r="H29" s="6">
        <v>94</v>
      </c>
      <c r="I29" s="6">
        <v>95</v>
      </c>
      <c r="J29" s="6">
        <v>92</v>
      </c>
      <c r="K29" s="6">
        <f>SUM(E29:J29)</f>
        <v>564</v>
      </c>
      <c r="L29" s="164"/>
    </row>
    <row r="30" spans="2:12" ht="17.25">
      <c r="B30" s="163">
        <v>2</v>
      </c>
      <c r="C30" s="72">
        <v>12</v>
      </c>
      <c r="D30" s="73" t="s">
        <v>256</v>
      </c>
      <c r="E30" s="6">
        <v>95</v>
      </c>
      <c r="F30" s="6">
        <v>92</v>
      </c>
      <c r="G30" s="6">
        <v>92</v>
      </c>
      <c r="H30" s="6">
        <v>87</v>
      </c>
      <c r="I30" s="6">
        <v>92</v>
      </c>
      <c r="J30" s="6">
        <v>89</v>
      </c>
      <c r="K30" s="6">
        <f>SUM(E30:J30)</f>
        <v>547</v>
      </c>
      <c r="L30" s="164">
        <f>SUM(K29:K31)</f>
        <v>1658</v>
      </c>
    </row>
    <row r="31" spans="2:12" ht="17.25">
      <c r="B31" s="163">
        <v>3</v>
      </c>
      <c r="C31" s="72">
        <v>12</v>
      </c>
      <c r="D31" s="73" t="s">
        <v>618</v>
      </c>
      <c r="E31" s="73">
        <v>95</v>
      </c>
      <c r="F31" s="73">
        <v>94</v>
      </c>
      <c r="G31" s="73">
        <v>87</v>
      </c>
      <c r="H31" s="73">
        <v>88</v>
      </c>
      <c r="I31" s="73">
        <v>91</v>
      </c>
      <c r="J31" s="73">
        <v>92</v>
      </c>
      <c r="K31" s="73">
        <f>SUM(E31:J31)</f>
        <v>547</v>
      </c>
      <c r="L31" s="164"/>
    </row>
    <row r="32" spans="2:12" ht="14.25">
      <c r="B32" s="173" t="s">
        <v>526</v>
      </c>
      <c r="C32" s="174" t="s">
        <v>280</v>
      </c>
      <c r="D32" s="174" t="s">
        <v>218</v>
      </c>
      <c r="E32" s="174" t="s">
        <v>281</v>
      </c>
      <c r="F32" s="174" t="s">
        <v>282</v>
      </c>
      <c r="G32" s="174" t="s">
        <v>283</v>
      </c>
      <c r="H32" s="174" t="s">
        <v>284</v>
      </c>
      <c r="I32" s="174" t="s">
        <v>527</v>
      </c>
      <c r="J32" s="174" t="s">
        <v>528</v>
      </c>
      <c r="K32" s="174" t="s">
        <v>285</v>
      </c>
      <c r="L32" s="175" t="s">
        <v>286</v>
      </c>
    </row>
    <row r="33" spans="2:12" ht="17.25">
      <c r="B33" s="166" t="s">
        <v>210</v>
      </c>
      <c r="C33" s="83">
        <v>12</v>
      </c>
      <c r="D33" s="42" t="s">
        <v>574</v>
      </c>
      <c r="E33" s="91">
        <v>95</v>
      </c>
      <c r="F33" s="91">
        <v>97</v>
      </c>
      <c r="G33" s="91">
        <v>96</v>
      </c>
      <c r="H33" s="91">
        <v>96</v>
      </c>
      <c r="I33" s="91">
        <v>97</v>
      </c>
      <c r="J33" s="91">
        <v>97</v>
      </c>
      <c r="K33" s="92">
        <f>SUM(E33:J33)</f>
        <v>578</v>
      </c>
      <c r="L33" s="25"/>
    </row>
    <row r="34" spans="2:12" ht="17.25">
      <c r="B34" s="166" t="s">
        <v>304</v>
      </c>
      <c r="C34" s="83">
        <v>12</v>
      </c>
      <c r="D34" s="42" t="s">
        <v>84</v>
      </c>
      <c r="E34" s="91">
        <v>93</v>
      </c>
      <c r="F34" s="91">
        <v>97</v>
      </c>
      <c r="G34" s="91">
        <v>96</v>
      </c>
      <c r="H34" s="91">
        <v>97</v>
      </c>
      <c r="I34" s="91">
        <v>97</v>
      </c>
      <c r="J34" s="91">
        <v>93</v>
      </c>
      <c r="K34" s="91">
        <f>SUM(E34:J34)</f>
        <v>573</v>
      </c>
      <c r="L34" s="25">
        <f>SUM(K33:K35)</f>
        <v>1724</v>
      </c>
    </row>
    <row r="35" spans="2:12" ht="18" thickBot="1">
      <c r="B35" s="167" t="s">
        <v>85</v>
      </c>
      <c r="C35" s="168">
        <v>12</v>
      </c>
      <c r="D35" s="169" t="s">
        <v>642</v>
      </c>
      <c r="E35" s="170">
        <v>99</v>
      </c>
      <c r="F35" s="170">
        <v>92</v>
      </c>
      <c r="G35" s="170">
        <v>97</v>
      </c>
      <c r="H35" s="170">
        <v>95</v>
      </c>
      <c r="I35" s="170">
        <v>93</v>
      </c>
      <c r="J35" s="170">
        <v>97</v>
      </c>
      <c r="K35" s="170">
        <f>SUM(E35:J35)</f>
        <v>573</v>
      </c>
      <c r="L35" s="28"/>
    </row>
    <row r="36" spans="2:12" ht="14.25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2"/>
    </row>
    <row r="37" ht="14.25" thickBot="1"/>
    <row r="38" spans="2:12" ht="24">
      <c r="B38" s="154" t="s">
        <v>884</v>
      </c>
      <c r="C38" s="253" t="s">
        <v>238</v>
      </c>
      <c r="D38" s="254"/>
      <c r="E38" s="254"/>
      <c r="F38" s="155" t="s">
        <v>278</v>
      </c>
      <c r="G38" s="156">
        <v>3</v>
      </c>
      <c r="H38" s="157" t="s">
        <v>287</v>
      </c>
      <c r="I38" s="255" t="s">
        <v>200</v>
      </c>
      <c r="J38" s="255"/>
      <c r="K38" s="158">
        <f>L41+L45+L49</f>
        <v>5114</v>
      </c>
      <c r="L38" s="159" t="s">
        <v>279</v>
      </c>
    </row>
    <row r="39" spans="2:12" ht="14.25">
      <c r="B39" s="173" t="s">
        <v>526</v>
      </c>
      <c r="C39" s="174" t="s">
        <v>280</v>
      </c>
      <c r="D39" s="174" t="s">
        <v>215</v>
      </c>
      <c r="E39" s="174" t="s">
        <v>281</v>
      </c>
      <c r="F39" s="174" t="s">
        <v>282</v>
      </c>
      <c r="G39" s="174" t="s">
        <v>283</v>
      </c>
      <c r="H39" s="174" t="s">
        <v>284</v>
      </c>
      <c r="I39" s="174" t="s">
        <v>527</v>
      </c>
      <c r="J39" s="174" t="s">
        <v>528</v>
      </c>
      <c r="K39" s="174" t="s">
        <v>285</v>
      </c>
      <c r="L39" s="175" t="s">
        <v>286</v>
      </c>
    </row>
    <row r="40" spans="2:12" ht="17.25">
      <c r="B40" s="163">
        <v>1</v>
      </c>
      <c r="C40" s="72">
        <v>24</v>
      </c>
      <c r="D40" s="165" t="s">
        <v>239</v>
      </c>
      <c r="E40" s="73">
        <f>VLOOKUP(D40,'[1]10mS60_1'!$C$16:$J$41,3,FALSE)</f>
        <v>97</v>
      </c>
      <c r="F40" s="73">
        <f>VLOOKUP(D40,'[1]10mS60_1'!$C$16:$J$41,4,FALSE)</f>
        <v>99</v>
      </c>
      <c r="G40" s="73">
        <f>VLOOKUP(D40,'[1]10mS60_1'!$C$16:$J$41,5,FALSE)</f>
        <v>98</v>
      </c>
      <c r="H40" s="73">
        <f>VLOOKUP(D40,'[1]10mS60_1'!$C$16:$J$41,6,FALSE)</f>
        <v>96</v>
      </c>
      <c r="I40" s="73">
        <f>VLOOKUP(D40,'[1]10mS60_1'!$C$16:$J$41,7,FALSE)</f>
        <v>98</v>
      </c>
      <c r="J40" s="73">
        <f>VLOOKUP(D40,'[1]10mS60_1'!$C$16:$J$41,8,FALSE)</f>
        <v>99</v>
      </c>
      <c r="K40" s="74">
        <f>SUM(E40:J40)</f>
        <v>587</v>
      </c>
      <c r="L40" s="164"/>
    </row>
    <row r="41" spans="2:12" ht="17.25">
      <c r="B41" s="163">
        <v>3</v>
      </c>
      <c r="C41" s="72">
        <v>24</v>
      </c>
      <c r="D41" s="165" t="s">
        <v>321</v>
      </c>
      <c r="E41" s="6">
        <v>97</v>
      </c>
      <c r="F41" s="6">
        <v>97</v>
      </c>
      <c r="G41" s="6">
        <v>96</v>
      </c>
      <c r="H41" s="6">
        <v>96</v>
      </c>
      <c r="I41" s="6">
        <v>99</v>
      </c>
      <c r="J41" s="6">
        <v>98</v>
      </c>
      <c r="K41" s="74">
        <f>SUM(E41:J41)</f>
        <v>583</v>
      </c>
      <c r="L41" s="164">
        <f>SUM(K40:K42)</f>
        <v>1750</v>
      </c>
    </row>
    <row r="42" spans="2:12" ht="17.25">
      <c r="B42" s="163">
        <v>5</v>
      </c>
      <c r="C42" s="72">
        <v>24</v>
      </c>
      <c r="D42" s="73" t="s">
        <v>267</v>
      </c>
      <c r="E42" s="7">
        <v>95</v>
      </c>
      <c r="F42" s="7">
        <v>96</v>
      </c>
      <c r="G42" s="7">
        <v>96</v>
      </c>
      <c r="H42" s="7">
        <v>97</v>
      </c>
      <c r="I42" s="7">
        <v>100</v>
      </c>
      <c r="J42" s="7">
        <v>96</v>
      </c>
      <c r="K42" s="74">
        <f>SUM(E42:J42)</f>
        <v>580</v>
      </c>
      <c r="L42" s="164"/>
    </row>
    <row r="43" spans="2:12" ht="14.25">
      <c r="B43" s="160" t="s">
        <v>526</v>
      </c>
      <c r="C43" s="161" t="s">
        <v>280</v>
      </c>
      <c r="D43" s="161" t="s">
        <v>216</v>
      </c>
      <c r="E43" s="161" t="s">
        <v>206</v>
      </c>
      <c r="F43" s="161" t="s">
        <v>912</v>
      </c>
      <c r="G43" s="161" t="s">
        <v>281</v>
      </c>
      <c r="H43" s="161" t="s">
        <v>282</v>
      </c>
      <c r="I43" s="161" t="s">
        <v>207</v>
      </c>
      <c r="J43" s="161" t="s">
        <v>208</v>
      </c>
      <c r="K43" s="161" t="s">
        <v>285</v>
      </c>
      <c r="L43" s="162" t="s">
        <v>286</v>
      </c>
    </row>
    <row r="44" spans="2:12" ht="17.25">
      <c r="B44" s="163">
        <v>1</v>
      </c>
      <c r="C44" s="72">
        <v>10</v>
      </c>
      <c r="D44" s="73" t="s">
        <v>178</v>
      </c>
      <c r="E44" s="6">
        <v>92</v>
      </c>
      <c r="F44" s="6">
        <v>98</v>
      </c>
      <c r="G44" s="6">
        <v>91</v>
      </c>
      <c r="H44" s="6">
        <v>96</v>
      </c>
      <c r="I44" s="6">
        <v>88</v>
      </c>
      <c r="J44" s="6">
        <v>90</v>
      </c>
      <c r="K44" s="6">
        <f>SUM(E44:J44)</f>
        <v>555</v>
      </c>
      <c r="L44" s="164"/>
    </row>
    <row r="45" spans="2:12" ht="17.25">
      <c r="B45" s="163">
        <v>2</v>
      </c>
      <c r="C45" s="72">
        <v>10</v>
      </c>
      <c r="D45" s="73" t="s">
        <v>389</v>
      </c>
      <c r="E45" s="6">
        <v>95</v>
      </c>
      <c r="F45" s="6">
        <v>92</v>
      </c>
      <c r="G45" s="6">
        <v>85</v>
      </c>
      <c r="H45" s="6">
        <v>92</v>
      </c>
      <c r="I45" s="6">
        <v>93</v>
      </c>
      <c r="J45" s="6">
        <v>90</v>
      </c>
      <c r="K45" s="6">
        <f>SUM(E45:J45)</f>
        <v>547</v>
      </c>
      <c r="L45" s="164">
        <f>SUM(K44:K46)</f>
        <v>1645</v>
      </c>
    </row>
    <row r="46" spans="2:12" ht="17.25">
      <c r="B46" s="163">
        <v>3</v>
      </c>
      <c r="C46" s="72">
        <v>10</v>
      </c>
      <c r="D46" s="73" t="s">
        <v>320</v>
      </c>
      <c r="E46" s="73">
        <v>96</v>
      </c>
      <c r="F46" s="73">
        <v>95</v>
      </c>
      <c r="G46" s="73">
        <v>92</v>
      </c>
      <c r="H46" s="73">
        <v>90</v>
      </c>
      <c r="I46" s="73">
        <v>84</v>
      </c>
      <c r="J46" s="73">
        <v>86</v>
      </c>
      <c r="K46" s="73">
        <f>SUM(E46:J46)</f>
        <v>543</v>
      </c>
      <c r="L46" s="164"/>
    </row>
    <row r="47" spans="2:12" ht="14.25">
      <c r="B47" s="160" t="s">
        <v>526</v>
      </c>
      <c r="C47" s="161" t="s">
        <v>280</v>
      </c>
      <c r="D47" s="161" t="s">
        <v>217</v>
      </c>
      <c r="E47" s="161" t="s">
        <v>281</v>
      </c>
      <c r="F47" s="161" t="s">
        <v>282</v>
      </c>
      <c r="G47" s="161" t="s">
        <v>283</v>
      </c>
      <c r="H47" s="161" t="s">
        <v>284</v>
      </c>
      <c r="I47" s="161" t="s">
        <v>527</v>
      </c>
      <c r="J47" s="161" t="s">
        <v>528</v>
      </c>
      <c r="K47" s="161" t="s">
        <v>285</v>
      </c>
      <c r="L47" s="162" t="s">
        <v>286</v>
      </c>
    </row>
    <row r="48" spans="2:12" ht="17.25">
      <c r="B48" s="166" t="s">
        <v>209</v>
      </c>
      <c r="C48" s="83">
        <v>10</v>
      </c>
      <c r="D48" s="42" t="s">
        <v>86</v>
      </c>
      <c r="E48" s="91">
        <v>93</v>
      </c>
      <c r="F48" s="91">
        <v>95</v>
      </c>
      <c r="G48" s="91">
        <v>98</v>
      </c>
      <c r="H48" s="91">
        <v>97</v>
      </c>
      <c r="I48" s="91">
        <v>97</v>
      </c>
      <c r="J48" s="91">
        <v>96</v>
      </c>
      <c r="K48" s="92">
        <f>SUM(E48:J48)</f>
        <v>576</v>
      </c>
      <c r="L48" s="25"/>
    </row>
    <row r="49" spans="2:12" ht="17.25">
      <c r="B49" s="166" t="s">
        <v>87</v>
      </c>
      <c r="C49" s="83">
        <v>10</v>
      </c>
      <c r="D49" s="42" t="s">
        <v>945</v>
      </c>
      <c r="E49" s="91">
        <v>96</v>
      </c>
      <c r="F49" s="91">
        <v>94</v>
      </c>
      <c r="G49" s="91">
        <v>96</v>
      </c>
      <c r="H49" s="91">
        <v>99</v>
      </c>
      <c r="I49" s="91">
        <v>94</v>
      </c>
      <c r="J49" s="91">
        <v>97</v>
      </c>
      <c r="K49" s="91">
        <f>SUM(E49:J49)</f>
        <v>576</v>
      </c>
      <c r="L49" s="25">
        <f>SUM(K48:K50)</f>
        <v>1719</v>
      </c>
    </row>
    <row r="50" spans="2:12" ht="18" thickBot="1">
      <c r="B50" s="167" t="s">
        <v>88</v>
      </c>
      <c r="C50" s="168">
        <v>10</v>
      </c>
      <c r="D50" s="169" t="s">
        <v>89</v>
      </c>
      <c r="E50" s="170">
        <v>93</v>
      </c>
      <c r="F50" s="170">
        <v>95</v>
      </c>
      <c r="G50" s="170">
        <v>95</v>
      </c>
      <c r="H50" s="170">
        <v>98</v>
      </c>
      <c r="I50" s="170">
        <v>94</v>
      </c>
      <c r="J50" s="170">
        <v>92</v>
      </c>
      <c r="K50" s="170">
        <f>SUM(E50:J50)</f>
        <v>567</v>
      </c>
      <c r="L50" s="28"/>
    </row>
  </sheetData>
  <mergeCells count="11">
    <mergeCell ref="A1:L1"/>
    <mergeCell ref="A3:L3"/>
    <mergeCell ref="A4:L4"/>
    <mergeCell ref="A5:L5"/>
    <mergeCell ref="A6:L6"/>
    <mergeCell ref="C8:E8"/>
    <mergeCell ref="I8:J8"/>
    <mergeCell ref="C23:E23"/>
    <mergeCell ref="I23:J23"/>
    <mergeCell ref="C38:E38"/>
    <mergeCell ref="I38:J38"/>
  </mergeCells>
  <printOptions/>
  <pageMargins left="0.75" right="0.75" top="1" bottom="1" header="0.512" footer="0.512"/>
  <pageSetup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R23"/>
  <sheetViews>
    <sheetView workbookViewId="0" topLeftCell="A1">
      <selection activeCell="E12" sqref="E12"/>
    </sheetView>
  </sheetViews>
  <sheetFormatPr defaultColWidth="9.00390625" defaultRowHeight="13.5"/>
  <cols>
    <col min="1" max="1" width="3.75390625" style="0" customWidth="1"/>
    <col min="2" max="2" width="12.375" style="0" customWidth="1"/>
    <col min="3" max="3" width="13.00390625" style="0" customWidth="1"/>
    <col min="4" max="4" width="6.00390625" style="0" customWidth="1"/>
    <col min="5" max="14" width="6.125" style="0" customWidth="1"/>
    <col min="15" max="15" width="5.375" style="0" customWidth="1"/>
    <col min="16" max="16" width="7.375" style="0" customWidth="1"/>
    <col min="17" max="17" width="7.125" style="0" customWidth="1"/>
    <col min="18" max="18" width="4.25390625" style="0" customWidth="1"/>
    <col min="29" max="29" width="9.375" style="0" bestFit="1" customWidth="1"/>
  </cols>
  <sheetData>
    <row r="1" spans="1:18" ht="19.5" customHeight="1">
      <c r="A1" s="189" t="s">
        <v>505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9.5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9.5" customHeight="1">
      <c r="A3" s="190" t="s">
        <v>506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19.5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19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8.75" customHeight="1" thickBot="1">
      <c r="A6" s="191" t="s">
        <v>507</v>
      </c>
      <c r="B6" s="191" t="s">
        <v>508</v>
      </c>
      <c r="C6" s="191" t="s">
        <v>509</v>
      </c>
      <c r="D6" s="305" t="s">
        <v>510</v>
      </c>
      <c r="E6" s="49" t="s">
        <v>511</v>
      </c>
      <c r="F6" s="50" t="s">
        <v>512</v>
      </c>
      <c r="G6" s="49" t="s">
        <v>497</v>
      </c>
      <c r="H6" s="50" t="s">
        <v>498</v>
      </c>
      <c r="I6" s="49" t="s">
        <v>499</v>
      </c>
      <c r="J6" s="50" t="s">
        <v>500</v>
      </c>
      <c r="K6" s="49" t="s">
        <v>501</v>
      </c>
      <c r="L6" s="50" t="s">
        <v>502</v>
      </c>
      <c r="M6" s="49" t="s">
        <v>503</v>
      </c>
      <c r="N6" s="50" t="s">
        <v>504</v>
      </c>
      <c r="O6" s="178" t="s">
        <v>513</v>
      </c>
      <c r="P6" s="192" t="s">
        <v>1070</v>
      </c>
      <c r="Q6" s="194" t="s">
        <v>514</v>
      </c>
      <c r="R6" s="196" t="s">
        <v>515</v>
      </c>
    </row>
    <row r="7" spans="1:18" ht="18.75" customHeight="1" thickBot="1">
      <c r="A7" s="191"/>
      <c r="B7" s="191"/>
      <c r="C7" s="191"/>
      <c r="D7" s="306"/>
      <c r="E7" s="51" t="s">
        <v>516</v>
      </c>
      <c r="F7" s="52" t="s">
        <v>516</v>
      </c>
      <c r="G7" s="53" t="s">
        <v>516</v>
      </c>
      <c r="H7" s="52" t="s">
        <v>516</v>
      </c>
      <c r="I7" s="53" t="s">
        <v>516</v>
      </c>
      <c r="J7" s="52" t="s">
        <v>516</v>
      </c>
      <c r="K7" s="53" t="s">
        <v>516</v>
      </c>
      <c r="L7" s="52" t="s">
        <v>516</v>
      </c>
      <c r="M7" s="53" t="s">
        <v>516</v>
      </c>
      <c r="N7" s="54" t="s">
        <v>516</v>
      </c>
      <c r="O7" s="179"/>
      <c r="P7" s="193"/>
      <c r="Q7" s="195"/>
      <c r="R7" s="196"/>
    </row>
    <row r="8" spans="1:18" ht="18.75" customHeight="1" thickBot="1">
      <c r="A8" s="186">
        <v>2</v>
      </c>
      <c r="B8" s="313" t="s">
        <v>296</v>
      </c>
      <c r="C8" s="313" t="s">
        <v>276</v>
      </c>
      <c r="D8" s="301">
        <v>391</v>
      </c>
      <c r="E8" s="281">
        <v>10.6</v>
      </c>
      <c r="F8" s="282">
        <v>10.2</v>
      </c>
      <c r="G8" s="283">
        <v>10.3</v>
      </c>
      <c r="H8" s="282">
        <v>10.7</v>
      </c>
      <c r="I8" s="283">
        <v>10.6</v>
      </c>
      <c r="J8" s="284">
        <v>9.7</v>
      </c>
      <c r="K8" s="285">
        <v>9.9</v>
      </c>
      <c r="L8" s="282">
        <v>10.4</v>
      </c>
      <c r="M8" s="283">
        <v>10.2</v>
      </c>
      <c r="N8" s="286">
        <v>10.8</v>
      </c>
      <c r="O8" s="188"/>
      <c r="P8" s="307">
        <f>SUM(E8:N8)</f>
        <v>103.4</v>
      </c>
      <c r="Q8" s="307">
        <f>D8+P8</f>
        <v>494.4</v>
      </c>
      <c r="R8" s="184">
        <f>RANK(Q8,$Q$8:$Q$23)</f>
        <v>1</v>
      </c>
    </row>
    <row r="9" spans="1:18" ht="18.75" customHeight="1" thickBot="1">
      <c r="A9" s="186"/>
      <c r="B9" s="313"/>
      <c r="C9" s="313"/>
      <c r="D9" s="301"/>
      <c r="E9" s="287">
        <f>E8</f>
        <v>10.6</v>
      </c>
      <c r="F9" s="288">
        <f aca="true" t="shared" si="0" ref="F9:N9">IF(F8,E9+F8,)</f>
        <v>20.799999999999997</v>
      </c>
      <c r="G9" s="289">
        <f t="shared" si="0"/>
        <v>31.099999999999998</v>
      </c>
      <c r="H9" s="288">
        <f t="shared" si="0"/>
        <v>41.8</v>
      </c>
      <c r="I9" s="289">
        <f t="shared" si="0"/>
        <v>52.4</v>
      </c>
      <c r="J9" s="288">
        <f t="shared" si="0"/>
        <v>62.099999999999994</v>
      </c>
      <c r="K9" s="289">
        <f t="shared" si="0"/>
        <v>72</v>
      </c>
      <c r="L9" s="288">
        <f t="shared" si="0"/>
        <v>82.4</v>
      </c>
      <c r="M9" s="289">
        <f t="shared" si="0"/>
        <v>92.60000000000001</v>
      </c>
      <c r="N9" s="290">
        <f t="shared" si="0"/>
        <v>103.4</v>
      </c>
      <c r="O9" s="177"/>
      <c r="P9" s="308"/>
      <c r="Q9" s="308"/>
      <c r="R9" s="185"/>
    </row>
    <row r="10" spans="1:18" ht="18.75" customHeight="1" thickBot="1">
      <c r="A10" s="186">
        <v>3</v>
      </c>
      <c r="B10" s="313" t="s">
        <v>239</v>
      </c>
      <c r="C10" s="313" t="s">
        <v>238</v>
      </c>
      <c r="D10" s="301">
        <v>391</v>
      </c>
      <c r="E10" s="281">
        <v>10.1</v>
      </c>
      <c r="F10" s="282">
        <v>10.1</v>
      </c>
      <c r="G10" s="285">
        <v>9.9</v>
      </c>
      <c r="H10" s="282">
        <v>10.5</v>
      </c>
      <c r="I10" s="283">
        <v>10.3</v>
      </c>
      <c r="J10" s="284">
        <v>9.8</v>
      </c>
      <c r="K10" s="283">
        <v>10</v>
      </c>
      <c r="L10" s="282">
        <v>10.4</v>
      </c>
      <c r="M10" s="283">
        <v>10.7</v>
      </c>
      <c r="N10" s="286">
        <v>10.2</v>
      </c>
      <c r="O10" s="188"/>
      <c r="P10" s="307">
        <f>SUM(E10:N10)</f>
        <v>102.00000000000001</v>
      </c>
      <c r="Q10" s="307">
        <f>D10+P10</f>
        <v>493</v>
      </c>
      <c r="R10" s="184">
        <f>RANK(Q10,$Q$8:$Q$23)</f>
        <v>2</v>
      </c>
    </row>
    <row r="11" spans="1:18" ht="18.75" customHeight="1" thickBot="1">
      <c r="A11" s="186"/>
      <c r="B11" s="313"/>
      <c r="C11" s="313"/>
      <c r="D11" s="301"/>
      <c r="E11" s="287">
        <f>E10</f>
        <v>10.1</v>
      </c>
      <c r="F11" s="288">
        <f aca="true" t="shared" si="1" ref="F11:N11">IF(F10,E11+F10,)</f>
        <v>20.2</v>
      </c>
      <c r="G11" s="289">
        <f t="shared" si="1"/>
        <v>30.1</v>
      </c>
      <c r="H11" s="288">
        <f t="shared" si="1"/>
        <v>40.6</v>
      </c>
      <c r="I11" s="289">
        <f t="shared" si="1"/>
        <v>50.900000000000006</v>
      </c>
      <c r="J11" s="288">
        <f t="shared" si="1"/>
        <v>60.7</v>
      </c>
      <c r="K11" s="289">
        <f t="shared" si="1"/>
        <v>70.7</v>
      </c>
      <c r="L11" s="288">
        <f t="shared" si="1"/>
        <v>81.10000000000001</v>
      </c>
      <c r="M11" s="289">
        <f t="shared" si="1"/>
        <v>91.80000000000001</v>
      </c>
      <c r="N11" s="290">
        <f t="shared" si="1"/>
        <v>102.00000000000001</v>
      </c>
      <c r="O11" s="177"/>
      <c r="P11" s="308"/>
      <c r="Q11" s="308"/>
      <c r="R11" s="185"/>
    </row>
    <row r="12" spans="1:18" ht="18.75" customHeight="1">
      <c r="A12" s="197">
        <v>1</v>
      </c>
      <c r="B12" s="314" t="s">
        <v>517</v>
      </c>
      <c r="C12" s="314" t="s">
        <v>238</v>
      </c>
      <c r="D12" s="302">
        <v>392</v>
      </c>
      <c r="E12" s="291">
        <v>9.5</v>
      </c>
      <c r="F12" s="284">
        <v>9.6</v>
      </c>
      <c r="G12" s="285">
        <v>10.7</v>
      </c>
      <c r="H12" s="284">
        <v>10.3</v>
      </c>
      <c r="I12" s="285">
        <v>10.2</v>
      </c>
      <c r="J12" s="284">
        <v>10.9</v>
      </c>
      <c r="K12" s="285">
        <v>10.7</v>
      </c>
      <c r="L12" s="284">
        <v>9.3</v>
      </c>
      <c r="M12" s="285">
        <v>9.6</v>
      </c>
      <c r="N12" s="292">
        <v>9.2</v>
      </c>
      <c r="O12" s="188"/>
      <c r="P12" s="307">
        <f>SUM(E12:N12)</f>
        <v>99.99999999999999</v>
      </c>
      <c r="Q12" s="307">
        <f>D12+P12</f>
        <v>492</v>
      </c>
      <c r="R12" s="184">
        <f>RANK(Q12,$Q$8:$Q$23)</f>
        <v>3</v>
      </c>
    </row>
    <row r="13" spans="1:18" ht="18.75" customHeight="1" thickBot="1">
      <c r="A13" s="198"/>
      <c r="B13" s="315"/>
      <c r="C13" s="315"/>
      <c r="D13" s="303"/>
      <c r="E13" s="287">
        <f>E12</f>
        <v>9.5</v>
      </c>
      <c r="F13" s="288">
        <f aca="true" t="shared" si="2" ref="F13:N13">IF(F12,E13+F12,)</f>
        <v>19.1</v>
      </c>
      <c r="G13" s="289">
        <f t="shared" si="2"/>
        <v>29.8</v>
      </c>
      <c r="H13" s="288">
        <f t="shared" si="2"/>
        <v>40.1</v>
      </c>
      <c r="I13" s="289">
        <f t="shared" si="2"/>
        <v>50.3</v>
      </c>
      <c r="J13" s="288">
        <f t="shared" si="2"/>
        <v>61.199999999999996</v>
      </c>
      <c r="K13" s="289">
        <f t="shared" si="2"/>
        <v>71.89999999999999</v>
      </c>
      <c r="L13" s="288">
        <f t="shared" si="2"/>
        <v>81.19999999999999</v>
      </c>
      <c r="M13" s="289">
        <f t="shared" si="2"/>
        <v>90.79999999999998</v>
      </c>
      <c r="N13" s="290">
        <f t="shared" si="2"/>
        <v>99.99999999999999</v>
      </c>
      <c r="O13" s="177"/>
      <c r="P13" s="308"/>
      <c r="Q13" s="308"/>
      <c r="R13" s="185"/>
    </row>
    <row r="14" spans="1:18" ht="18.75" customHeight="1" thickBot="1">
      <c r="A14" s="186">
        <v>5</v>
      </c>
      <c r="B14" s="313" t="s">
        <v>258</v>
      </c>
      <c r="C14" s="313" t="s">
        <v>235</v>
      </c>
      <c r="D14" s="301">
        <v>390</v>
      </c>
      <c r="E14" s="293">
        <v>10.5</v>
      </c>
      <c r="F14" s="294">
        <v>9.7</v>
      </c>
      <c r="G14" s="295">
        <v>9.3</v>
      </c>
      <c r="H14" s="294">
        <v>10.8</v>
      </c>
      <c r="I14" s="295">
        <v>10.8</v>
      </c>
      <c r="J14" s="294">
        <v>10.2</v>
      </c>
      <c r="K14" s="295">
        <v>9.9</v>
      </c>
      <c r="L14" s="294">
        <v>10.6</v>
      </c>
      <c r="M14" s="295">
        <v>9.3</v>
      </c>
      <c r="N14" s="296">
        <v>10.5</v>
      </c>
      <c r="O14" s="188"/>
      <c r="P14" s="309">
        <f>SUM(E14:N14)</f>
        <v>101.6</v>
      </c>
      <c r="Q14" s="307">
        <f>D14+P14</f>
        <v>491.6</v>
      </c>
      <c r="R14" s="184">
        <f>RANK(Q14,$Q$8:$Q$23)</f>
        <v>4</v>
      </c>
    </row>
    <row r="15" spans="1:18" ht="18.75" customHeight="1" thickBot="1">
      <c r="A15" s="186"/>
      <c r="B15" s="313"/>
      <c r="C15" s="313"/>
      <c r="D15" s="301"/>
      <c r="E15" s="297">
        <f>E14</f>
        <v>10.5</v>
      </c>
      <c r="F15" s="298">
        <f aca="true" t="shared" si="3" ref="F15:N15">IF(F14,E15+F14,)</f>
        <v>20.2</v>
      </c>
      <c r="G15" s="299">
        <f t="shared" si="3"/>
        <v>29.5</v>
      </c>
      <c r="H15" s="298">
        <f t="shared" si="3"/>
        <v>40.3</v>
      </c>
      <c r="I15" s="299">
        <f t="shared" si="3"/>
        <v>51.099999999999994</v>
      </c>
      <c r="J15" s="298">
        <f t="shared" si="3"/>
        <v>61.3</v>
      </c>
      <c r="K15" s="299">
        <f t="shared" si="3"/>
        <v>71.2</v>
      </c>
      <c r="L15" s="298">
        <f t="shared" si="3"/>
        <v>81.8</v>
      </c>
      <c r="M15" s="299">
        <f t="shared" si="3"/>
        <v>91.1</v>
      </c>
      <c r="N15" s="300">
        <f t="shared" si="3"/>
        <v>101.6</v>
      </c>
      <c r="O15" s="177"/>
      <c r="P15" s="310"/>
      <c r="Q15" s="308"/>
      <c r="R15" s="185"/>
    </row>
    <row r="16" spans="1:18" ht="18.75" customHeight="1" thickBot="1">
      <c r="A16" s="186">
        <v>6</v>
      </c>
      <c r="B16" s="313" t="s">
        <v>519</v>
      </c>
      <c r="C16" s="313" t="s">
        <v>231</v>
      </c>
      <c r="D16" s="301">
        <v>389</v>
      </c>
      <c r="E16" s="291">
        <v>9.7</v>
      </c>
      <c r="F16" s="284">
        <v>10.8</v>
      </c>
      <c r="G16" s="285">
        <v>10.5</v>
      </c>
      <c r="H16" s="284">
        <v>9.2</v>
      </c>
      <c r="I16" s="285">
        <v>10.4</v>
      </c>
      <c r="J16" s="284">
        <v>10.5</v>
      </c>
      <c r="K16" s="285">
        <v>10.7</v>
      </c>
      <c r="L16" s="284">
        <v>10.4</v>
      </c>
      <c r="M16" s="285">
        <v>10.1</v>
      </c>
      <c r="N16" s="292">
        <v>10</v>
      </c>
      <c r="O16" s="188"/>
      <c r="P16" s="309">
        <f>SUM(E16:N16)</f>
        <v>102.3</v>
      </c>
      <c r="Q16" s="311">
        <f>D16+P16</f>
        <v>491.3</v>
      </c>
      <c r="R16" s="184">
        <f>RANK(Q16,$Q$8:$Q$23)</f>
        <v>5</v>
      </c>
    </row>
    <row r="17" spans="1:18" ht="18.75" customHeight="1" thickBot="1">
      <c r="A17" s="186"/>
      <c r="B17" s="313"/>
      <c r="C17" s="313"/>
      <c r="D17" s="301"/>
      <c r="E17" s="287">
        <f>E16</f>
        <v>9.7</v>
      </c>
      <c r="F17" s="288">
        <f aca="true" t="shared" si="4" ref="F17:N17">IF(F16,E17+F16,)</f>
        <v>20.5</v>
      </c>
      <c r="G17" s="289">
        <f t="shared" si="4"/>
        <v>31</v>
      </c>
      <c r="H17" s="288">
        <f t="shared" si="4"/>
        <v>40.2</v>
      </c>
      <c r="I17" s="289">
        <f t="shared" si="4"/>
        <v>50.6</v>
      </c>
      <c r="J17" s="288">
        <f t="shared" si="4"/>
        <v>61.1</v>
      </c>
      <c r="K17" s="289">
        <f t="shared" si="4"/>
        <v>71.8</v>
      </c>
      <c r="L17" s="288">
        <f t="shared" si="4"/>
        <v>82.2</v>
      </c>
      <c r="M17" s="289">
        <f t="shared" si="4"/>
        <v>92.3</v>
      </c>
      <c r="N17" s="290">
        <f t="shared" si="4"/>
        <v>102.3</v>
      </c>
      <c r="O17" s="177"/>
      <c r="P17" s="310"/>
      <c r="Q17" s="312"/>
      <c r="R17" s="185"/>
    </row>
    <row r="18" spans="1:18" ht="18.75" customHeight="1" thickBot="1">
      <c r="A18" s="186">
        <v>4</v>
      </c>
      <c r="B18" s="313" t="s">
        <v>518</v>
      </c>
      <c r="C18" s="313" t="s">
        <v>370</v>
      </c>
      <c r="D18" s="301">
        <v>390</v>
      </c>
      <c r="E18" s="291">
        <v>9.6</v>
      </c>
      <c r="F18" s="284">
        <v>9.5</v>
      </c>
      <c r="G18" s="285">
        <v>10</v>
      </c>
      <c r="H18" s="284">
        <v>10.3</v>
      </c>
      <c r="I18" s="285">
        <v>10.2</v>
      </c>
      <c r="J18" s="284">
        <v>9.1</v>
      </c>
      <c r="K18" s="285">
        <v>9.7</v>
      </c>
      <c r="L18" s="284">
        <v>10.1</v>
      </c>
      <c r="M18" s="285">
        <v>10.4</v>
      </c>
      <c r="N18" s="292">
        <v>9.7</v>
      </c>
      <c r="O18" s="188"/>
      <c r="P18" s="309">
        <f>SUM(E18:N18)</f>
        <v>98.60000000000001</v>
      </c>
      <c r="Q18" s="311">
        <f>D18+P18</f>
        <v>488.6</v>
      </c>
      <c r="R18" s="184">
        <f>RANK(Q18,$Q$8:$Q$23)</f>
        <v>6</v>
      </c>
    </row>
    <row r="19" spans="1:18" ht="18.75" customHeight="1" thickBot="1">
      <c r="A19" s="186"/>
      <c r="B19" s="313"/>
      <c r="C19" s="313"/>
      <c r="D19" s="301"/>
      <c r="E19" s="287">
        <f>E18</f>
        <v>9.6</v>
      </c>
      <c r="F19" s="288">
        <f aca="true" t="shared" si="5" ref="F19:N19">IF(F18,E19+F18,)</f>
        <v>19.1</v>
      </c>
      <c r="G19" s="289">
        <f t="shared" si="5"/>
        <v>29.1</v>
      </c>
      <c r="H19" s="288">
        <f t="shared" si="5"/>
        <v>39.400000000000006</v>
      </c>
      <c r="I19" s="289">
        <f t="shared" si="5"/>
        <v>49.60000000000001</v>
      </c>
      <c r="J19" s="288">
        <f t="shared" si="5"/>
        <v>58.70000000000001</v>
      </c>
      <c r="K19" s="289">
        <f t="shared" si="5"/>
        <v>68.4</v>
      </c>
      <c r="L19" s="288">
        <f t="shared" si="5"/>
        <v>78.5</v>
      </c>
      <c r="M19" s="289">
        <f t="shared" si="5"/>
        <v>88.9</v>
      </c>
      <c r="N19" s="290">
        <f t="shared" si="5"/>
        <v>98.60000000000001</v>
      </c>
      <c r="O19" s="177"/>
      <c r="P19" s="310"/>
      <c r="Q19" s="312"/>
      <c r="R19" s="185"/>
    </row>
    <row r="20" spans="1:18" ht="18.75" customHeight="1" thickBot="1">
      <c r="A20" s="186">
        <v>7</v>
      </c>
      <c r="B20" s="313" t="s">
        <v>262</v>
      </c>
      <c r="C20" s="313" t="s">
        <v>236</v>
      </c>
      <c r="D20" s="301">
        <v>387</v>
      </c>
      <c r="E20" s="291">
        <v>9.9</v>
      </c>
      <c r="F20" s="284">
        <v>9.4</v>
      </c>
      <c r="G20" s="285">
        <v>10.7</v>
      </c>
      <c r="H20" s="284">
        <v>10.5</v>
      </c>
      <c r="I20" s="285">
        <v>10.9</v>
      </c>
      <c r="J20" s="284">
        <v>10.5</v>
      </c>
      <c r="K20" s="285">
        <v>10.5</v>
      </c>
      <c r="L20" s="284">
        <v>10.3</v>
      </c>
      <c r="M20" s="285">
        <v>8.3</v>
      </c>
      <c r="N20" s="292">
        <v>10.4</v>
      </c>
      <c r="O20" s="188"/>
      <c r="P20" s="309">
        <f>SUM(E20:N20)</f>
        <v>101.4</v>
      </c>
      <c r="Q20" s="311">
        <f>D20+P20</f>
        <v>488.4</v>
      </c>
      <c r="R20" s="184">
        <f>RANK(Q20,$Q$8:$Q$23)</f>
        <v>7</v>
      </c>
    </row>
    <row r="21" spans="1:18" ht="18.75" customHeight="1" thickBot="1">
      <c r="A21" s="186"/>
      <c r="B21" s="313"/>
      <c r="C21" s="313"/>
      <c r="D21" s="301"/>
      <c r="E21" s="287">
        <f>E20</f>
        <v>9.9</v>
      </c>
      <c r="F21" s="288">
        <f aca="true" t="shared" si="6" ref="F21:N21">IF(F20,E21+F20,)</f>
        <v>19.3</v>
      </c>
      <c r="G21" s="289">
        <f t="shared" si="6"/>
        <v>30</v>
      </c>
      <c r="H21" s="288">
        <f t="shared" si="6"/>
        <v>40.5</v>
      </c>
      <c r="I21" s="289">
        <f t="shared" si="6"/>
        <v>51.4</v>
      </c>
      <c r="J21" s="288">
        <f t="shared" si="6"/>
        <v>61.9</v>
      </c>
      <c r="K21" s="289">
        <f t="shared" si="6"/>
        <v>72.4</v>
      </c>
      <c r="L21" s="288">
        <f t="shared" si="6"/>
        <v>82.7</v>
      </c>
      <c r="M21" s="289">
        <f t="shared" si="6"/>
        <v>91</v>
      </c>
      <c r="N21" s="290">
        <f t="shared" si="6"/>
        <v>101.4</v>
      </c>
      <c r="O21" s="177"/>
      <c r="P21" s="310"/>
      <c r="Q21" s="312"/>
      <c r="R21" s="185"/>
    </row>
    <row r="22" spans="1:18" ht="18.75" customHeight="1" thickBot="1">
      <c r="A22" s="186">
        <v>8</v>
      </c>
      <c r="B22" s="316" t="s">
        <v>355</v>
      </c>
      <c r="C22" s="317" t="s">
        <v>351</v>
      </c>
      <c r="D22" s="304">
        <v>387</v>
      </c>
      <c r="E22" s="291">
        <v>10.7</v>
      </c>
      <c r="F22" s="284">
        <v>9.1</v>
      </c>
      <c r="G22" s="285">
        <v>9.4</v>
      </c>
      <c r="H22" s="284">
        <v>7.7</v>
      </c>
      <c r="I22" s="285">
        <v>9.1</v>
      </c>
      <c r="J22" s="284">
        <v>10</v>
      </c>
      <c r="K22" s="285">
        <v>10.5</v>
      </c>
      <c r="L22" s="284">
        <v>10.8</v>
      </c>
      <c r="M22" s="285">
        <v>9.5</v>
      </c>
      <c r="N22" s="292">
        <v>9.8</v>
      </c>
      <c r="O22" s="188"/>
      <c r="P22" s="309">
        <f>SUM(E22:N22)</f>
        <v>96.6</v>
      </c>
      <c r="Q22" s="311">
        <f>D22+P22</f>
        <v>483.6</v>
      </c>
      <c r="R22" s="184">
        <f>RANK(Q22,$Q$8:$Q$23)</f>
        <v>8</v>
      </c>
    </row>
    <row r="23" spans="1:18" ht="18.75" customHeight="1" thickBot="1">
      <c r="A23" s="186"/>
      <c r="B23" s="316"/>
      <c r="C23" s="317"/>
      <c r="D23" s="304"/>
      <c r="E23" s="287">
        <f>E22</f>
        <v>10.7</v>
      </c>
      <c r="F23" s="288">
        <f aca="true" t="shared" si="7" ref="F23:N23">IF(F22,E23+F22,)</f>
        <v>19.799999999999997</v>
      </c>
      <c r="G23" s="289">
        <f t="shared" si="7"/>
        <v>29.199999999999996</v>
      </c>
      <c r="H23" s="288">
        <f t="shared" si="7"/>
        <v>36.9</v>
      </c>
      <c r="I23" s="289">
        <f t="shared" si="7"/>
        <v>46</v>
      </c>
      <c r="J23" s="288">
        <f t="shared" si="7"/>
        <v>56</v>
      </c>
      <c r="K23" s="289">
        <f t="shared" si="7"/>
        <v>66.5</v>
      </c>
      <c r="L23" s="288">
        <f t="shared" si="7"/>
        <v>77.3</v>
      </c>
      <c r="M23" s="289">
        <f t="shared" si="7"/>
        <v>86.8</v>
      </c>
      <c r="N23" s="290">
        <f t="shared" si="7"/>
        <v>96.6</v>
      </c>
      <c r="O23" s="177"/>
      <c r="P23" s="310"/>
      <c r="Q23" s="312"/>
      <c r="R23" s="185"/>
    </row>
  </sheetData>
  <mergeCells count="74">
    <mergeCell ref="A12:A13"/>
    <mergeCell ref="B12:B13"/>
    <mergeCell ref="C12:C13"/>
    <mergeCell ref="D12:D13"/>
    <mergeCell ref="Q8:Q9"/>
    <mergeCell ref="R8:R9"/>
    <mergeCell ref="A8:A9"/>
    <mergeCell ref="B8:B9"/>
    <mergeCell ref="C8:C9"/>
    <mergeCell ref="D8:D9"/>
    <mergeCell ref="O8:O9"/>
    <mergeCell ref="P8:P9"/>
    <mergeCell ref="A1:R2"/>
    <mergeCell ref="A3:R4"/>
    <mergeCell ref="A6:A7"/>
    <mergeCell ref="B6:B7"/>
    <mergeCell ref="C6:C7"/>
    <mergeCell ref="D6:D7"/>
    <mergeCell ref="P6:P7"/>
    <mergeCell ref="Q6:Q7"/>
    <mergeCell ref="R6:R7"/>
    <mergeCell ref="O6:O7"/>
    <mergeCell ref="B22:B23"/>
    <mergeCell ref="C22:C23"/>
    <mergeCell ref="D22:D23"/>
    <mergeCell ref="O10:O11"/>
    <mergeCell ref="O16:O17"/>
    <mergeCell ref="O14:O15"/>
    <mergeCell ref="O12:O13"/>
    <mergeCell ref="P22:P23"/>
    <mergeCell ref="O22:O23"/>
    <mergeCell ref="Q22:Q23"/>
    <mergeCell ref="R22:R23"/>
    <mergeCell ref="A22:A23"/>
    <mergeCell ref="R20:R21"/>
    <mergeCell ref="A18:A19"/>
    <mergeCell ref="B18:B19"/>
    <mergeCell ref="C18:C19"/>
    <mergeCell ref="D18:D19"/>
    <mergeCell ref="Q18:Q19"/>
    <mergeCell ref="O18:O19"/>
    <mergeCell ref="P20:P21"/>
    <mergeCell ref="Q20:Q21"/>
    <mergeCell ref="Q10:Q11"/>
    <mergeCell ref="R10:R11"/>
    <mergeCell ref="C16:C17"/>
    <mergeCell ref="D16:D17"/>
    <mergeCell ref="P10:P11"/>
    <mergeCell ref="Q12:Q13"/>
    <mergeCell ref="R12:R13"/>
    <mergeCell ref="P12:P13"/>
    <mergeCell ref="A10:A11"/>
    <mergeCell ref="B10:B11"/>
    <mergeCell ref="C10:C11"/>
    <mergeCell ref="D10:D11"/>
    <mergeCell ref="Q16:Q17"/>
    <mergeCell ref="Q14:Q15"/>
    <mergeCell ref="R18:R19"/>
    <mergeCell ref="A20:A21"/>
    <mergeCell ref="P18:P19"/>
    <mergeCell ref="O20:O21"/>
    <mergeCell ref="B20:B21"/>
    <mergeCell ref="C20:C21"/>
    <mergeCell ref="D20:D21"/>
    <mergeCell ref="R14:R15"/>
    <mergeCell ref="P16:P17"/>
    <mergeCell ref="A16:A17"/>
    <mergeCell ref="B16:B17"/>
    <mergeCell ref="R16:R17"/>
    <mergeCell ref="A14:A15"/>
    <mergeCell ref="B14:B15"/>
    <mergeCell ref="C14:C15"/>
    <mergeCell ref="D14:D15"/>
    <mergeCell ref="P14:P15"/>
  </mergeCells>
  <conditionalFormatting sqref="E22:O22 E20:O20 E16:O16 E18:O18 E14:O14 E12:O12 R10:T10 R8:T8 O10 O8">
    <cfRule type="cellIs" priority="1" dxfId="0" operator="greaterThanOrEqual" stopIfTrue="1">
      <formula>10</formula>
    </cfRule>
  </conditionalFormatting>
  <printOptions horizontalCentered="1"/>
  <pageMargins left="0.2362204724409449" right="0.1968503937007874" top="0.984251968503937" bottom="0.984251968503937" header="0.5118110236220472" footer="0.5118110236220472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L73"/>
  <sheetViews>
    <sheetView workbookViewId="0" topLeftCell="A1">
      <selection activeCell="B19" sqref="B19:C19"/>
    </sheetView>
  </sheetViews>
  <sheetFormatPr defaultColWidth="10.625" defaultRowHeight="13.5"/>
  <cols>
    <col min="1" max="2" width="5.375" style="24" customWidth="1"/>
    <col min="3" max="3" width="18.50390625" style="24" customWidth="1"/>
    <col min="4" max="7" width="5.75390625" style="24" customWidth="1"/>
    <col min="8" max="8" width="8.75390625" style="24" customWidth="1"/>
    <col min="9" max="9" width="10.625" style="24" customWidth="1"/>
    <col min="10" max="10" width="4.00390625" style="24" customWidth="1"/>
    <col min="11" max="12" width="5.00390625" style="24" customWidth="1"/>
    <col min="13" max="16384" width="10.625" style="24" customWidth="1"/>
  </cols>
  <sheetData>
    <row r="1" spans="1:12" s="2" customFormat="1" ht="16.5" customHeight="1">
      <c r="A1" s="180" t="s">
        <v>305</v>
      </c>
      <c r="B1" s="180"/>
      <c r="C1" s="180"/>
      <c r="D1" s="180"/>
      <c r="E1" s="180"/>
      <c r="F1" s="180"/>
      <c r="G1" s="180"/>
      <c r="H1" s="180"/>
      <c r="I1" s="180"/>
      <c r="J1" s="33"/>
      <c r="K1" s="33"/>
      <c r="L1" s="33"/>
    </row>
    <row r="2" spans="1:12" s="2" customFormat="1" ht="16.5" customHeight="1">
      <c r="A2" s="181" t="s">
        <v>381</v>
      </c>
      <c r="B2" s="180"/>
      <c r="C2" s="180"/>
      <c r="D2" s="180"/>
      <c r="E2" s="180"/>
      <c r="F2" s="180"/>
      <c r="G2" s="180"/>
      <c r="H2" s="180"/>
      <c r="I2" s="180"/>
      <c r="J2" s="33"/>
      <c r="K2" s="33"/>
      <c r="L2" s="33"/>
    </row>
    <row r="3" spans="1:12" s="2" customFormat="1" ht="16.5" customHeight="1" thickBot="1">
      <c r="A3" s="182" t="s">
        <v>462</v>
      </c>
      <c r="B3" s="183"/>
      <c r="C3" s="183"/>
      <c r="D3" s="183"/>
      <c r="E3" s="183"/>
      <c r="F3" s="183"/>
      <c r="G3" s="183"/>
      <c r="H3" s="183"/>
      <c r="I3" s="183"/>
      <c r="J3" s="33"/>
      <c r="K3" s="33"/>
      <c r="L3" s="33"/>
    </row>
    <row r="4" spans="1:12" s="19" customFormat="1" ht="22.5" customHeight="1">
      <c r="A4" s="14" t="s">
        <v>302</v>
      </c>
      <c r="B4" s="201" t="s">
        <v>238</v>
      </c>
      <c r="C4" s="201"/>
      <c r="D4" s="16" t="s">
        <v>278</v>
      </c>
      <c r="E4" s="17">
        <f>RANK(I7,$I$4:$I$73)</f>
        <v>1</v>
      </c>
      <c r="F4" s="16" t="s">
        <v>287</v>
      </c>
      <c r="G4" s="16"/>
      <c r="H4" s="29">
        <f>SUM(I7)</f>
        <v>1169</v>
      </c>
      <c r="I4" s="30" t="s">
        <v>279</v>
      </c>
      <c r="J4" s="34"/>
      <c r="K4" s="34"/>
      <c r="L4" s="34"/>
    </row>
    <row r="5" spans="1:12" ht="14.25" customHeight="1">
      <c r="A5" s="20" t="s">
        <v>288</v>
      </c>
      <c r="B5" s="21" t="s">
        <v>280</v>
      </c>
      <c r="C5" s="22" t="s">
        <v>289</v>
      </c>
      <c r="D5" s="21" t="s">
        <v>281</v>
      </c>
      <c r="E5" s="21" t="s">
        <v>282</v>
      </c>
      <c r="F5" s="21" t="s">
        <v>283</v>
      </c>
      <c r="G5" s="21" t="s">
        <v>284</v>
      </c>
      <c r="H5" s="31" t="s">
        <v>285</v>
      </c>
      <c r="I5" s="32" t="s">
        <v>286</v>
      </c>
      <c r="J5" s="35"/>
      <c r="K5" s="35"/>
      <c r="L5" s="34"/>
    </row>
    <row r="6" spans="1:9" s="26" customFormat="1" ht="14.25" customHeight="1">
      <c r="A6" s="318" t="s">
        <v>1071</v>
      </c>
      <c r="B6" s="319">
        <v>25</v>
      </c>
      <c r="C6" s="320" t="s">
        <v>267</v>
      </c>
      <c r="D6" s="262">
        <v>98</v>
      </c>
      <c r="E6" s="262">
        <v>98</v>
      </c>
      <c r="F6" s="262">
        <v>97</v>
      </c>
      <c r="G6" s="262">
        <v>99</v>
      </c>
      <c r="H6" s="268">
        <f>SUM(D6:G6)</f>
        <v>392</v>
      </c>
      <c r="I6" s="321"/>
    </row>
    <row r="7" spans="1:9" s="26" customFormat="1" ht="14.25" customHeight="1">
      <c r="A7" s="322" t="s">
        <v>298</v>
      </c>
      <c r="B7" s="319">
        <v>25</v>
      </c>
      <c r="C7" s="320" t="s">
        <v>320</v>
      </c>
      <c r="D7" s="323">
        <v>97</v>
      </c>
      <c r="E7" s="323">
        <v>96</v>
      </c>
      <c r="F7" s="323">
        <v>97</v>
      </c>
      <c r="G7" s="323">
        <v>96</v>
      </c>
      <c r="H7" s="323">
        <v>386</v>
      </c>
      <c r="I7" s="321">
        <f>SUM(H6:H8)</f>
        <v>1169</v>
      </c>
    </row>
    <row r="8" spans="1:9" s="26" customFormat="1" ht="14.25" customHeight="1" thickBot="1">
      <c r="A8" s="324" t="s">
        <v>1072</v>
      </c>
      <c r="B8" s="325">
        <v>25</v>
      </c>
      <c r="C8" s="326" t="s">
        <v>239</v>
      </c>
      <c r="D8" s="327">
        <v>98</v>
      </c>
      <c r="E8" s="327">
        <v>99</v>
      </c>
      <c r="F8" s="327">
        <v>99</v>
      </c>
      <c r="G8" s="327">
        <v>95</v>
      </c>
      <c r="H8" s="328">
        <f>SUM(D8:G8)</f>
        <v>391</v>
      </c>
      <c r="I8" s="329"/>
    </row>
    <row r="9" spans="1:9" s="19" customFormat="1" ht="22.5" customHeight="1">
      <c r="A9" s="14" t="s">
        <v>302</v>
      </c>
      <c r="B9" s="201" t="s">
        <v>235</v>
      </c>
      <c r="C9" s="201"/>
      <c r="D9" s="16" t="s">
        <v>278</v>
      </c>
      <c r="E9" s="17">
        <f>RANK(I12,$I$4:$I$73)</f>
        <v>2</v>
      </c>
      <c r="F9" s="16" t="s">
        <v>287</v>
      </c>
      <c r="G9" s="16"/>
      <c r="H9" s="29">
        <f>SUM(I12)</f>
        <v>1150</v>
      </c>
      <c r="I9" s="30" t="s">
        <v>279</v>
      </c>
    </row>
    <row r="10" spans="1:9" ht="14.25" customHeight="1">
      <c r="A10" s="20" t="s">
        <v>288</v>
      </c>
      <c r="B10" s="21" t="s">
        <v>280</v>
      </c>
      <c r="C10" s="22" t="s">
        <v>289</v>
      </c>
      <c r="D10" s="21" t="s">
        <v>281</v>
      </c>
      <c r="E10" s="21" t="s">
        <v>282</v>
      </c>
      <c r="F10" s="21" t="s">
        <v>283</v>
      </c>
      <c r="G10" s="21" t="s">
        <v>284</v>
      </c>
      <c r="H10" s="31" t="s">
        <v>285</v>
      </c>
      <c r="I10" s="32" t="s">
        <v>286</v>
      </c>
    </row>
    <row r="11" spans="1:9" s="26" customFormat="1" ht="14.25" customHeight="1">
      <c r="A11" s="318" t="s">
        <v>209</v>
      </c>
      <c r="B11" s="319">
        <v>27</v>
      </c>
      <c r="C11" s="320" t="s">
        <v>258</v>
      </c>
      <c r="D11" s="264">
        <v>98</v>
      </c>
      <c r="E11" s="264">
        <v>96</v>
      </c>
      <c r="F11" s="264">
        <v>98</v>
      </c>
      <c r="G11" s="264">
        <v>98</v>
      </c>
      <c r="H11" s="268">
        <f>SUM(D11:G11)</f>
        <v>390</v>
      </c>
      <c r="I11" s="321"/>
    </row>
    <row r="12" spans="1:9" s="26" customFormat="1" ht="14.25" customHeight="1">
      <c r="A12" s="322" t="s">
        <v>1073</v>
      </c>
      <c r="B12" s="319">
        <v>27</v>
      </c>
      <c r="C12" s="320" t="s">
        <v>317</v>
      </c>
      <c r="D12" s="323">
        <v>93</v>
      </c>
      <c r="E12" s="323">
        <v>99</v>
      </c>
      <c r="F12" s="323">
        <v>91</v>
      </c>
      <c r="G12" s="323">
        <v>99</v>
      </c>
      <c r="H12" s="323">
        <v>382</v>
      </c>
      <c r="I12" s="321">
        <f>SUM(H11:H13)</f>
        <v>1150</v>
      </c>
    </row>
    <row r="13" spans="1:9" s="26" customFormat="1" ht="14.25" customHeight="1" thickBot="1">
      <c r="A13" s="324" t="s">
        <v>1074</v>
      </c>
      <c r="B13" s="325">
        <v>27</v>
      </c>
      <c r="C13" s="326" t="s">
        <v>372</v>
      </c>
      <c r="D13" s="330">
        <v>95</v>
      </c>
      <c r="E13" s="330">
        <v>98</v>
      </c>
      <c r="F13" s="330">
        <v>90</v>
      </c>
      <c r="G13" s="330">
        <v>95</v>
      </c>
      <c r="H13" s="331">
        <f>SUM(D13:G13)</f>
        <v>378</v>
      </c>
      <c r="I13" s="329"/>
    </row>
    <row r="14" spans="1:12" s="19" customFormat="1" ht="22.5" customHeight="1">
      <c r="A14" s="14" t="s">
        <v>302</v>
      </c>
      <c r="B14" s="201" t="s">
        <v>236</v>
      </c>
      <c r="C14" s="201"/>
      <c r="D14" s="16" t="s">
        <v>278</v>
      </c>
      <c r="E14" s="17">
        <v>3</v>
      </c>
      <c r="F14" s="16" t="s">
        <v>287</v>
      </c>
      <c r="G14" s="16"/>
      <c r="H14" s="29">
        <f>SUM(I17)</f>
        <v>1150</v>
      </c>
      <c r="I14" s="30" t="s">
        <v>279</v>
      </c>
      <c r="J14" s="34"/>
      <c r="K14" s="34"/>
      <c r="L14" s="34"/>
    </row>
    <row r="15" spans="1:12" ht="14.25" customHeight="1">
      <c r="A15" s="20" t="s">
        <v>288</v>
      </c>
      <c r="B15" s="21" t="s">
        <v>280</v>
      </c>
      <c r="C15" s="22" t="s">
        <v>289</v>
      </c>
      <c r="D15" s="21" t="s">
        <v>281</v>
      </c>
      <c r="E15" s="21" t="s">
        <v>282</v>
      </c>
      <c r="F15" s="21" t="s">
        <v>283</v>
      </c>
      <c r="G15" s="21" t="s">
        <v>284</v>
      </c>
      <c r="H15" s="31" t="s">
        <v>285</v>
      </c>
      <c r="I15" s="32" t="s">
        <v>286</v>
      </c>
      <c r="J15" s="35"/>
      <c r="K15" s="35"/>
      <c r="L15" s="34"/>
    </row>
    <row r="16" spans="1:12" s="26" customFormat="1" ht="14.25" customHeight="1">
      <c r="A16" s="318" t="s">
        <v>1071</v>
      </c>
      <c r="B16" s="319">
        <v>28</v>
      </c>
      <c r="C16" s="320" t="s">
        <v>263</v>
      </c>
      <c r="D16" s="264">
        <v>93</v>
      </c>
      <c r="E16" s="264">
        <v>96</v>
      </c>
      <c r="F16" s="264">
        <v>93</v>
      </c>
      <c r="G16" s="264">
        <v>97</v>
      </c>
      <c r="H16" s="268">
        <f>SUM(D16:G16)</f>
        <v>379</v>
      </c>
      <c r="I16" s="321"/>
      <c r="J16" s="34"/>
      <c r="K16" s="34"/>
      <c r="L16" s="35"/>
    </row>
    <row r="17" spans="1:12" s="26" customFormat="1" ht="14.25" customHeight="1">
      <c r="A17" s="322" t="s">
        <v>1075</v>
      </c>
      <c r="B17" s="319">
        <v>28</v>
      </c>
      <c r="C17" s="320" t="s">
        <v>262</v>
      </c>
      <c r="D17" s="262">
        <v>96</v>
      </c>
      <c r="E17" s="262">
        <v>99</v>
      </c>
      <c r="F17" s="262">
        <v>94</v>
      </c>
      <c r="G17" s="262">
        <v>98</v>
      </c>
      <c r="H17" s="262">
        <v>387</v>
      </c>
      <c r="I17" s="321">
        <f>SUM(H16:H18)</f>
        <v>1150</v>
      </c>
      <c r="J17" s="35"/>
      <c r="K17" s="35"/>
      <c r="L17" s="35"/>
    </row>
    <row r="18" spans="1:12" s="26" customFormat="1" ht="14.25" customHeight="1" thickBot="1">
      <c r="A18" s="332" t="s">
        <v>1076</v>
      </c>
      <c r="B18" s="279">
        <v>28</v>
      </c>
      <c r="C18" s="262" t="s">
        <v>266</v>
      </c>
      <c r="D18" s="330">
        <v>97</v>
      </c>
      <c r="E18" s="330">
        <v>96</v>
      </c>
      <c r="F18" s="330">
        <v>95</v>
      </c>
      <c r="G18" s="330">
        <v>96</v>
      </c>
      <c r="H18" s="328">
        <f>SUM(D18:G18)</f>
        <v>384</v>
      </c>
      <c r="I18" s="329"/>
      <c r="J18" s="34"/>
      <c r="K18" s="34"/>
      <c r="L18" s="35"/>
    </row>
    <row r="19" spans="1:9" s="19" customFormat="1" ht="22.5" customHeight="1">
      <c r="A19" s="14" t="s">
        <v>302</v>
      </c>
      <c r="B19" s="201" t="s">
        <v>366</v>
      </c>
      <c r="C19" s="201"/>
      <c r="D19" s="16" t="s">
        <v>278</v>
      </c>
      <c r="E19" s="17">
        <f>RANK(I22,$I$4:$I$73)</f>
        <v>4</v>
      </c>
      <c r="F19" s="16" t="s">
        <v>287</v>
      </c>
      <c r="G19" s="16"/>
      <c r="H19" s="29">
        <f>SUM(I22)</f>
        <v>1146</v>
      </c>
      <c r="I19" s="30" t="s">
        <v>279</v>
      </c>
    </row>
    <row r="20" spans="1:9" ht="14.25" customHeight="1">
      <c r="A20" s="20" t="s">
        <v>288</v>
      </c>
      <c r="B20" s="21" t="s">
        <v>280</v>
      </c>
      <c r="C20" s="22" t="s">
        <v>289</v>
      </c>
      <c r="D20" s="21" t="s">
        <v>281</v>
      </c>
      <c r="E20" s="21" t="s">
        <v>282</v>
      </c>
      <c r="F20" s="21" t="s">
        <v>283</v>
      </c>
      <c r="G20" s="21" t="s">
        <v>284</v>
      </c>
      <c r="H20" s="31" t="s">
        <v>285</v>
      </c>
      <c r="I20" s="32" t="s">
        <v>286</v>
      </c>
    </row>
    <row r="21" spans="1:9" s="26" customFormat="1" ht="14.25" customHeight="1">
      <c r="A21" s="318" t="s">
        <v>1071</v>
      </c>
      <c r="B21" s="319">
        <v>23</v>
      </c>
      <c r="C21" s="320" t="s">
        <v>380</v>
      </c>
      <c r="D21" s="262">
        <v>94</v>
      </c>
      <c r="E21" s="262">
        <v>93</v>
      </c>
      <c r="F21" s="262">
        <v>100</v>
      </c>
      <c r="G21" s="262">
        <v>97</v>
      </c>
      <c r="H21" s="268">
        <f>SUM(D21:G21)</f>
        <v>384</v>
      </c>
      <c r="I21" s="321"/>
    </row>
    <row r="22" spans="1:9" s="26" customFormat="1" ht="14.25" customHeight="1">
      <c r="A22" s="322" t="s">
        <v>78</v>
      </c>
      <c r="B22" s="319">
        <v>23</v>
      </c>
      <c r="C22" s="320" t="s">
        <v>367</v>
      </c>
      <c r="D22" s="262">
        <v>94</v>
      </c>
      <c r="E22" s="262">
        <v>95</v>
      </c>
      <c r="F22" s="262">
        <v>95</v>
      </c>
      <c r="G22" s="262">
        <v>93</v>
      </c>
      <c r="H22" s="262">
        <v>377</v>
      </c>
      <c r="I22" s="321">
        <f>SUM(H21:H23)</f>
        <v>1146</v>
      </c>
    </row>
    <row r="23" spans="1:9" s="26" customFormat="1" ht="14.25" customHeight="1" thickBot="1">
      <c r="A23" s="324" t="s">
        <v>1072</v>
      </c>
      <c r="B23" s="325">
        <v>23</v>
      </c>
      <c r="C23" s="326" t="s">
        <v>369</v>
      </c>
      <c r="D23" s="327">
        <v>98</v>
      </c>
      <c r="E23" s="327">
        <v>93</v>
      </c>
      <c r="F23" s="327">
        <v>96</v>
      </c>
      <c r="G23" s="327">
        <v>98</v>
      </c>
      <c r="H23" s="328">
        <f>SUM(D23:G23)</f>
        <v>385</v>
      </c>
      <c r="I23" s="329"/>
    </row>
    <row r="24" spans="1:9" s="19" customFormat="1" ht="22.5" customHeight="1">
      <c r="A24" s="14" t="s">
        <v>302</v>
      </c>
      <c r="B24" s="201" t="s">
        <v>231</v>
      </c>
      <c r="C24" s="201"/>
      <c r="D24" s="16" t="s">
        <v>278</v>
      </c>
      <c r="E24" s="17">
        <f>RANK(I27,$I$4:$I$73)</f>
        <v>5</v>
      </c>
      <c r="F24" s="16" t="s">
        <v>287</v>
      </c>
      <c r="G24" s="16"/>
      <c r="H24" s="29">
        <f>SUM(I27)</f>
        <v>1144</v>
      </c>
      <c r="I24" s="30" t="s">
        <v>279</v>
      </c>
    </row>
    <row r="25" spans="1:9" ht="14.25" customHeight="1">
      <c r="A25" s="20" t="s">
        <v>288</v>
      </c>
      <c r="B25" s="21" t="s">
        <v>280</v>
      </c>
      <c r="C25" s="22" t="s">
        <v>289</v>
      </c>
      <c r="D25" s="21" t="s">
        <v>281</v>
      </c>
      <c r="E25" s="21" t="s">
        <v>282</v>
      </c>
      <c r="F25" s="21" t="s">
        <v>283</v>
      </c>
      <c r="G25" s="21" t="s">
        <v>284</v>
      </c>
      <c r="H25" s="31" t="s">
        <v>285</v>
      </c>
      <c r="I25" s="32" t="s">
        <v>286</v>
      </c>
    </row>
    <row r="26" spans="1:9" s="26" customFormat="1" ht="14.25" customHeight="1">
      <c r="A26" s="318" t="s">
        <v>1071</v>
      </c>
      <c r="B26" s="319">
        <v>26</v>
      </c>
      <c r="C26" s="320" t="s">
        <v>247</v>
      </c>
      <c r="D26" s="264">
        <v>95</v>
      </c>
      <c r="E26" s="264">
        <v>97</v>
      </c>
      <c r="F26" s="264">
        <v>99</v>
      </c>
      <c r="G26" s="264">
        <v>98</v>
      </c>
      <c r="H26" s="268">
        <f>SUM(D26:G26)</f>
        <v>389</v>
      </c>
      <c r="I26" s="321"/>
    </row>
    <row r="27" spans="1:9" s="26" customFormat="1" ht="14.25" customHeight="1">
      <c r="A27" s="322" t="s">
        <v>1077</v>
      </c>
      <c r="B27" s="319">
        <v>26</v>
      </c>
      <c r="C27" s="320" t="s">
        <v>250</v>
      </c>
      <c r="D27" s="323">
        <v>94</v>
      </c>
      <c r="E27" s="323">
        <v>98</v>
      </c>
      <c r="F27" s="323">
        <v>98</v>
      </c>
      <c r="G27" s="323">
        <v>95</v>
      </c>
      <c r="H27" s="323">
        <v>385</v>
      </c>
      <c r="I27" s="321">
        <f>SUM(H26:H28)</f>
        <v>1144</v>
      </c>
    </row>
    <row r="28" spans="1:9" s="26" customFormat="1" ht="14.25" customHeight="1" thickBot="1">
      <c r="A28" s="332" t="s">
        <v>1078</v>
      </c>
      <c r="B28" s="279">
        <v>26</v>
      </c>
      <c r="C28" s="262" t="s">
        <v>301</v>
      </c>
      <c r="D28" s="330">
        <v>94</v>
      </c>
      <c r="E28" s="330">
        <v>91</v>
      </c>
      <c r="F28" s="330">
        <v>90</v>
      </c>
      <c r="G28" s="330">
        <v>95</v>
      </c>
      <c r="H28" s="331">
        <f>SUM(D28:G28)</f>
        <v>370</v>
      </c>
      <c r="I28" s="329"/>
    </row>
    <row r="29" spans="1:12" s="19" customFormat="1" ht="22.5" customHeight="1">
      <c r="A29" s="14" t="s">
        <v>302</v>
      </c>
      <c r="B29" s="201" t="s">
        <v>276</v>
      </c>
      <c r="C29" s="201"/>
      <c r="D29" s="16" t="s">
        <v>278</v>
      </c>
      <c r="E29" s="17">
        <v>6</v>
      </c>
      <c r="F29" s="16" t="s">
        <v>287</v>
      </c>
      <c r="G29" s="16"/>
      <c r="H29" s="29">
        <f>SUM(I32)</f>
        <v>1144</v>
      </c>
      <c r="I29" s="30" t="s">
        <v>279</v>
      </c>
      <c r="J29" s="35"/>
      <c r="K29" s="35"/>
      <c r="L29" s="34"/>
    </row>
    <row r="30" spans="1:12" ht="14.25" customHeight="1">
      <c r="A30" s="20" t="s">
        <v>288</v>
      </c>
      <c r="B30" s="21" t="s">
        <v>280</v>
      </c>
      <c r="C30" s="22" t="s">
        <v>289</v>
      </c>
      <c r="D30" s="21" t="s">
        <v>281</v>
      </c>
      <c r="E30" s="21" t="s">
        <v>282</v>
      </c>
      <c r="F30" s="21" t="s">
        <v>283</v>
      </c>
      <c r="G30" s="21" t="s">
        <v>284</v>
      </c>
      <c r="H30" s="31" t="s">
        <v>285</v>
      </c>
      <c r="I30" s="32" t="s">
        <v>286</v>
      </c>
      <c r="J30" s="35"/>
      <c r="K30" s="35"/>
      <c r="L30" s="34"/>
    </row>
    <row r="31" spans="1:12" s="26" customFormat="1" ht="14.25" customHeight="1">
      <c r="A31" s="318" t="s">
        <v>1071</v>
      </c>
      <c r="B31" s="319">
        <v>24</v>
      </c>
      <c r="C31" s="320" t="s">
        <v>297</v>
      </c>
      <c r="D31" s="264">
        <v>96</v>
      </c>
      <c r="E31" s="264">
        <v>92</v>
      </c>
      <c r="F31" s="264">
        <v>92</v>
      </c>
      <c r="G31" s="264">
        <v>92</v>
      </c>
      <c r="H31" s="268">
        <f>SUM(D31:G31)</f>
        <v>372</v>
      </c>
      <c r="I31" s="321"/>
      <c r="J31" s="34"/>
      <c r="K31" s="34"/>
      <c r="L31" s="35"/>
    </row>
    <row r="32" spans="1:12" s="26" customFormat="1" ht="14.25" customHeight="1">
      <c r="A32" s="322" t="s">
        <v>87</v>
      </c>
      <c r="B32" s="319">
        <v>24</v>
      </c>
      <c r="C32" s="320" t="s">
        <v>295</v>
      </c>
      <c r="D32" s="262">
        <v>96</v>
      </c>
      <c r="E32" s="262">
        <v>95</v>
      </c>
      <c r="F32" s="262">
        <v>95</v>
      </c>
      <c r="G32" s="262">
        <v>95</v>
      </c>
      <c r="H32" s="262">
        <v>381</v>
      </c>
      <c r="I32" s="321">
        <f>SUM(H31:H33)</f>
        <v>1144</v>
      </c>
      <c r="J32" s="34"/>
      <c r="K32" s="34"/>
      <c r="L32" s="35"/>
    </row>
    <row r="33" spans="1:12" s="26" customFormat="1" ht="14.25" customHeight="1" thickBot="1">
      <c r="A33" s="324" t="s">
        <v>1079</v>
      </c>
      <c r="B33" s="325">
        <v>24</v>
      </c>
      <c r="C33" s="326" t="s">
        <v>296</v>
      </c>
      <c r="D33" s="333">
        <v>96</v>
      </c>
      <c r="E33" s="333">
        <v>99</v>
      </c>
      <c r="F33" s="333">
        <v>97</v>
      </c>
      <c r="G33" s="333">
        <v>99</v>
      </c>
      <c r="H33" s="328">
        <f>SUM(D33:G33)</f>
        <v>391</v>
      </c>
      <c r="I33" s="329"/>
      <c r="J33" s="34"/>
      <c r="K33" s="34"/>
      <c r="L33" s="35"/>
    </row>
    <row r="34" spans="1:12" s="19" customFormat="1" ht="22.5" customHeight="1">
      <c r="A34" s="14" t="s">
        <v>302</v>
      </c>
      <c r="B34" s="201" t="s">
        <v>357</v>
      </c>
      <c r="C34" s="201"/>
      <c r="D34" s="16" t="s">
        <v>278</v>
      </c>
      <c r="E34" s="17">
        <f>RANK(I37,$I$4:$I$73)</f>
        <v>7</v>
      </c>
      <c r="F34" s="16" t="s">
        <v>287</v>
      </c>
      <c r="G34" s="16"/>
      <c r="H34" s="15">
        <f>SUM(I37)</f>
        <v>1137</v>
      </c>
      <c r="I34" s="18" t="s">
        <v>279</v>
      </c>
      <c r="J34" s="35"/>
      <c r="K34" s="35"/>
      <c r="L34" s="34"/>
    </row>
    <row r="35" spans="1:12" ht="14.25" customHeight="1">
      <c r="A35" s="20" t="s">
        <v>288</v>
      </c>
      <c r="B35" s="21" t="s">
        <v>280</v>
      </c>
      <c r="C35" s="22" t="s">
        <v>289</v>
      </c>
      <c r="D35" s="21" t="s">
        <v>281</v>
      </c>
      <c r="E35" s="21" t="s">
        <v>282</v>
      </c>
      <c r="F35" s="21" t="s">
        <v>283</v>
      </c>
      <c r="G35" s="21" t="s">
        <v>284</v>
      </c>
      <c r="H35" s="21" t="s">
        <v>285</v>
      </c>
      <c r="I35" s="23" t="s">
        <v>286</v>
      </c>
      <c r="J35" s="35"/>
      <c r="K35" s="35"/>
      <c r="L35" s="34"/>
    </row>
    <row r="36" spans="1:12" s="26" customFormat="1" ht="14.25" customHeight="1">
      <c r="A36" s="318" t="s">
        <v>1080</v>
      </c>
      <c r="B36" s="319">
        <v>30</v>
      </c>
      <c r="C36" s="320" t="s">
        <v>378</v>
      </c>
      <c r="D36" s="264">
        <v>95</v>
      </c>
      <c r="E36" s="264">
        <v>92</v>
      </c>
      <c r="F36" s="264">
        <v>96</v>
      </c>
      <c r="G36" s="264">
        <v>95</v>
      </c>
      <c r="H36" s="268">
        <f>SUM(D36:G36)</f>
        <v>378</v>
      </c>
      <c r="I36" s="334"/>
      <c r="J36" s="35"/>
      <c r="K36" s="35"/>
      <c r="L36" s="35"/>
    </row>
    <row r="37" spans="1:12" s="26" customFormat="1" ht="14.25" customHeight="1">
      <c r="A37" s="322" t="s">
        <v>96</v>
      </c>
      <c r="B37" s="319">
        <v>30</v>
      </c>
      <c r="C37" s="320" t="s">
        <v>379</v>
      </c>
      <c r="D37" s="323">
        <v>96</v>
      </c>
      <c r="E37" s="323">
        <v>93</v>
      </c>
      <c r="F37" s="323">
        <v>96</v>
      </c>
      <c r="G37" s="323">
        <v>98</v>
      </c>
      <c r="H37" s="323">
        <v>383</v>
      </c>
      <c r="I37" s="334">
        <f>SUM(H36:H38)</f>
        <v>1137</v>
      </c>
      <c r="J37" s="35"/>
      <c r="K37" s="35"/>
      <c r="L37" s="35"/>
    </row>
    <row r="38" spans="1:12" s="26" customFormat="1" ht="14.25" customHeight="1" thickBot="1">
      <c r="A38" s="324" t="s">
        <v>1081</v>
      </c>
      <c r="B38" s="325">
        <v>30</v>
      </c>
      <c r="C38" s="326" t="s">
        <v>360</v>
      </c>
      <c r="D38" s="327">
        <v>95</v>
      </c>
      <c r="E38" s="327">
        <v>91</v>
      </c>
      <c r="F38" s="327">
        <v>95</v>
      </c>
      <c r="G38" s="327">
        <v>95</v>
      </c>
      <c r="H38" s="328">
        <f>SUM(D38:G38)</f>
        <v>376</v>
      </c>
      <c r="I38" s="335"/>
      <c r="J38" s="35"/>
      <c r="K38" s="35"/>
      <c r="L38" s="35"/>
    </row>
    <row r="39" spans="1:9" s="19" customFormat="1" ht="22.5" customHeight="1">
      <c r="A39" s="14" t="s">
        <v>302</v>
      </c>
      <c r="B39" s="201" t="s">
        <v>234</v>
      </c>
      <c r="C39" s="201"/>
      <c r="D39" s="16" t="s">
        <v>278</v>
      </c>
      <c r="E39" s="17">
        <f>RANK(I42,$I$4:$I$73)</f>
        <v>8</v>
      </c>
      <c r="F39" s="16" t="s">
        <v>287</v>
      </c>
      <c r="G39" s="16"/>
      <c r="H39" s="29">
        <f>SUM(I42)</f>
        <v>1136</v>
      </c>
      <c r="I39" s="30" t="s">
        <v>279</v>
      </c>
    </row>
    <row r="40" spans="1:9" ht="14.25" customHeight="1">
      <c r="A40" s="20" t="s">
        <v>288</v>
      </c>
      <c r="B40" s="21" t="s">
        <v>280</v>
      </c>
      <c r="C40" s="22" t="s">
        <v>289</v>
      </c>
      <c r="D40" s="21" t="s">
        <v>281</v>
      </c>
      <c r="E40" s="21" t="s">
        <v>282</v>
      </c>
      <c r="F40" s="21" t="s">
        <v>283</v>
      </c>
      <c r="G40" s="21" t="s">
        <v>284</v>
      </c>
      <c r="H40" s="31" t="s">
        <v>285</v>
      </c>
      <c r="I40" s="32" t="s">
        <v>286</v>
      </c>
    </row>
    <row r="41" spans="1:9" s="26" customFormat="1" ht="14.25" customHeight="1">
      <c r="A41" s="318" t="s">
        <v>1071</v>
      </c>
      <c r="B41" s="319">
        <v>29</v>
      </c>
      <c r="C41" s="320" t="s">
        <v>254</v>
      </c>
      <c r="D41" s="262">
        <v>98</v>
      </c>
      <c r="E41" s="262">
        <v>94</v>
      </c>
      <c r="F41" s="262">
        <v>97</v>
      </c>
      <c r="G41" s="262">
        <v>91</v>
      </c>
      <c r="H41" s="268">
        <f>SUM(D41:G41)</f>
        <v>380</v>
      </c>
      <c r="I41" s="321"/>
    </row>
    <row r="42" spans="1:9" s="26" customFormat="1" ht="14.25" customHeight="1">
      <c r="A42" s="322" t="s">
        <v>1082</v>
      </c>
      <c r="B42" s="319">
        <v>29</v>
      </c>
      <c r="C42" s="320" t="s">
        <v>316</v>
      </c>
      <c r="D42" s="262">
        <v>98</v>
      </c>
      <c r="E42" s="262">
        <v>97</v>
      </c>
      <c r="F42" s="262">
        <v>94</v>
      </c>
      <c r="G42" s="262">
        <v>97</v>
      </c>
      <c r="H42" s="262">
        <v>386</v>
      </c>
      <c r="I42" s="321">
        <f>SUM(H41:H43)</f>
        <v>1136</v>
      </c>
    </row>
    <row r="43" spans="1:9" s="26" customFormat="1" ht="14.25" customHeight="1" thickBot="1">
      <c r="A43" s="324" t="s">
        <v>1072</v>
      </c>
      <c r="B43" s="325">
        <v>29</v>
      </c>
      <c r="C43" s="326" t="s">
        <v>253</v>
      </c>
      <c r="D43" s="333">
        <v>93</v>
      </c>
      <c r="E43" s="333">
        <v>89</v>
      </c>
      <c r="F43" s="333">
        <v>94</v>
      </c>
      <c r="G43" s="333">
        <v>94</v>
      </c>
      <c r="H43" s="328">
        <f>SUM(D43:G43)</f>
        <v>370</v>
      </c>
      <c r="I43" s="329"/>
    </row>
    <row r="44" spans="1:12" s="19" customFormat="1" ht="22.5" customHeight="1">
      <c r="A44" s="14" t="s">
        <v>302</v>
      </c>
      <c r="B44" s="201" t="s">
        <v>242</v>
      </c>
      <c r="C44" s="201"/>
      <c r="D44" s="16" t="s">
        <v>278</v>
      </c>
      <c r="E44" s="17">
        <f>RANK(I47,$I$4:$I$73)</f>
        <v>9</v>
      </c>
      <c r="F44" s="16" t="s">
        <v>287</v>
      </c>
      <c r="G44" s="16"/>
      <c r="H44" s="29">
        <f>SUM(I47)</f>
        <v>1133</v>
      </c>
      <c r="I44" s="30" t="s">
        <v>279</v>
      </c>
      <c r="J44" s="34"/>
      <c r="K44" s="34"/>
      <c r="L44" s="34"/>
    </row>
    <row r="45" spans="1:12" ht="14.25" customHeight="1">
      <c r="A45" s="20" t="s">
        <v>288</v>
      </c>
      <c r="B45" s="21" t="s">
        <v>280</v>
      </c>
      <c r="C45" s="22" t="s">
        <v>289</v>
      </c>
      <c r="D45" s="21" t="s">
        <v>281</v>
      </c>
      <c r="E45" s="21" t="s">
        <v>282</v>
      </c>
      <c r="F45" s="21" t="s">
        <v>283</v>
      </c>
      <c r="G45" s="21" t="s">
        <v>284</v>
      </c>
      <c r="H45" s="31" t="s">
        <v>285</v>
      </c>
      <c r="I45" s="32" t="s">
        <v>286</v>
      </c>
      <c r="J45" s="34"/>
      <c r="K45" s="34"/>
      <c r="L45" s="34"/>
    </row>
    <row r="46" spans="1:12" s="26" customFormat="1" ht="14.25" customHeight="1">
      <c r="A46" s="318" t="s">
        <v>1071</v>
      </c>
      <c r="B46" s="319">
        <v>22</v>
      </c>
      <c r="C46" s="320" t="s">
        <v>373</v>
      </c>
      <c r="D46" s="264">
        <v>87</v>
      </c>
      <c r="E46" s="264">
        <v>97</v>
      </c>
      <c r="F46" s="264">
        <v>93</v>
      </c>
      <c r="G46" s="264">
        <v>96</v>
      </c>
      <c r="H46" s="268">
        <f>SUM(D46:G46)</f>
        <v>373</v>
      </c>
      <c r="I46" s="321"/>
      <c r="J46" s="34"/>
      <c r="K46" s="34"/>
      <c r="L46" s="35"/>
    </row>
    <row r="47" spans="1:12" s="26" customFormat="1" ht="14.25" customHeight="1">
      <c r="A47" s="322" t="s">
        <v>303</v>
      </c>
      <c r="B47" s="319">
        <v>22</v>
      </c>
      <c r="C47" s="320" t="s">
        <v>274</v>
      </c>
      <c r="D47" s="323">
        <v>98</v>
      </c>
      <c r="E47" s="323">
        <v>97</v>
      </c>
      <c r="F47" s="323">
        <v>96</v>
      </c>
      <c r="G47" s="323">
        <v>96</v>
      </c>
      <c r="H47" s="323">
        <v>387</v>
      </c>
      <c r="I47" s="321">
        <f>SUM(H46:H48)</f>
        <v>1133</v>
      </c>
      <c r="J47" s="35"/>
      <c r="K47" s="35"/>
      <c r="L47" s="35"/>
    </row>
    <row r="48" spans="1:12" s="26" customFormat="1" ht="14.25" customHeight="1" thickBot="1">
      <c r="A48" s="332" t="s">
        <v>1083</v>
      </c>
      <c r="B48" s="279">
        <v>22</v>
      </c>
      <c r="C48" s="262" t="s">
        <v>272</v>
      </c>
      <c r="D48" s="330">
        <v>91</v>
      </c>
      <c r="E48" s="330">
        <v>92</v>
      </c>
      <c r="F48" s="330">
        <v>95</v>
      </c>
      <c r="G48" s="330">
        <v>95</v>
      </c>
      <c r="H48" s="331">
        <f>SUM(D48:G48)</f>
        <v>373</v>
      </c>
      <c r="I48" s="329"/>
      <c r="J48" s="35"/>
      <c r="K48" s="35"/>
      <c r="L48" s="35"/>
    </row>
    <row r="49" spans="1:12" s="19" customFormat="1" ht="22.5" customHeight="1">
      <c r="A49" s="14" t="s">
        <v>302</v>
      </c>
      <c r="B49" s="201" t="s">
        <v>351</v>
      </c>
      <c r="C49" s="201"/>
      <c r="D49" s="16" t="s">
        <v>278</v>
      </c>
      <c r="E49" s="17">
        <f>RANK(I52,$I$4:$I$73)</f>
        <v>10</v>
      </c>
      <c r="F49" s="16" t="s">
        <v>287</v>
      </c>
      <c r="G49" s="16"/>
      <c r="H49" s="29">
        <f>SUM(I52)</f>
        <v>1119</v>
      </c>
      <c r="I49" s="30" t="s">
        <v>279</v>
      </c>
      <c r="J49" s="35"/>
      <c r="K49" s="35"/>
      <c r="L49" s="34"/>
    </row>
    <row r="50" spans="1:12" ht="14.25" customHeight="1">
      <c r="A50" s="20" t="s">
        <v>288</v>
      </c>
      <c r="B50" s="21" t="s">
        <v>280</v>
      </c>
      <c r="C50" s="22" t="s">
        <v>289</v>
      </c>
      <c r="D50" s="21" t="s">
        <v>281</v>
      </c>
      <c r="E50" s="21" t="s">
        <v>282</v>
      </c>
      <c r="F50" s="21" t="s">
        <v>283</v>
      </c>
      <c r="G50" s="21" t="s">
        <v>284</v>
      </c>
      <c r="H50" s="31" t="s">
        <v>285</v>
      </c>
      <c r="I50" s="32" t="s">
        <v>286</v>
      </c>
      <c r="J50" s="35"/>
      <c r="K50" s="35"/>
      <c r="L50" s="34"/>
    </row>
    <row r="51" spans="1:12" s="26" customFormat="1" ht="14.25" customHeight="1">
      <c r="A51" s="318" t="s">
        <v>209</v>
      </c>
      <c r="B51" s="319">
        <v>32</v>
      </c>
      <c r="C51" s="336" t="s">
        <v>355</v>
      </c>
      <c r="D51" s="262">
        <v>94</v>
      </c>
      <c r="E51" s="262">
        <v>99</v>
      </c>
      <c r="F51" s="262">
        <v>98</v>
      </c>
      <c r="G51" s="262">
        <v>96</v>
      </c>
      <c r="H51" s="268">
        <f>SUM(D51:G51)</f>
        <v>387</v>
      </c>
      <c r="I51" s="321"/>
      <c r="J51" s="34"/>
      <c r="K51" s="34"/>
      <c r="L51" s="35"/>
    </row>
    <row r="52" spans="1:12" s="26" customFormat="1" ht="14.25" customHeight="1">
      <c r="A52" s="322" t="s">
        <v>1082</v>
      </c>
      <c r="B52" s="319">
        <v>32</v>
      </c>
      <c r="C52" s="320" t="s">
        <v>353</v>
      </c>
      <c r="D52" s="323">
        <v>91</v>
      </c>
      <c r="E52" s="323">
        <v>94</v>
      </c>
      <c r="F52" s="323">
        <v>96</v>
      </c>
      <c r="G52" s="323">
        <v>95</v>
      </c>
      <c r="H52" s="323">
        <v>376</v>
      </c>
      <c r="I52" s="321">
        <f>SUM(H51:H53)</f>
        <v>1119</v>
      </c>
      <c r="J52" s="34"/>
      <c r="K52" s="34"/>
      <c r="L52" s="35"/>
    </row>
    <row r="53" spans="1:12" s="26" customFormat="1" ht="14.25" customHeight="1" thickBot="1">
      <c r="A53" s="332" t="s">
        <v>1084</v>
      </c>
      <c r="B53" s="279">
        <v>32</v>
      </c>
      <c r="C53" s="262" t="s">
        <v>350</v>
      </c>
      <c r="D53" s="330">
        <v>91</v>
      </c>
      <c r="E53" s="330">
        <v>85</v>
      </c>
      <c r="F53" s="330">
        <v>89</v>
      </c>
      <c r="G53" s="330">
        <v>91</v>
      </c>
      <c r="H53" s="337">
        <f>SUM(D53:G53)</f>
        <v>356</v>
      </c>
      <c r="I53" s="329"/>
      <c r="J53" s="34"/>
      <c r="K53" s="34"/>
      <c r="L53" s="35"/>
    </row>
    <row r="54" spans="1:9" s="19" customFormat="1" ht="22.5" customHeight="1">
      <c r="A54" s="14" t="s">
        <v>302</v>
      </c>
      <c r="B54" s="201" t="s">
        <v>376</v>
      </c>
      <c r="C54" s="201"/>
      <c r="D54" s="16" t="s">
        <v>278</v>
      </c>
      <c r="E54" s="17">
        <f>RANK(I57,$I$4:$I$73)</f>
        <v>11</v>
      </c>
      <c r="F54" s="16" t="s">
        <v>287</v>
      </c>
      <c r="G54" s="16"/>
      <c r="H54" s="41">
        <f>SUM(I57)</f>
        <v>1111</v>
      </c>
      <c r="I54" s="30" t="s">
        <v>279</v>
      </c>
    </row>
    <row r="55" spans="1:9" ht="14.25" customHeight="1">
      <c r="A55" s="20" t="s">
        <v>288</v>
      </c>
      <c r="B55" s="21" t="s">
        <v>280</v>
      </c>
      <c r="C55" s="22" t="s">
        <v>289</v>
      </c>
      <c r="D55" s="21" t="s">
        <v>281</v>
      </c>
      <c r="E55" s="21" t="s">
        <v>282</v>
      </c>
      <c r="F55" s="21" t="s">
        <v>283</v>
      </c>
      <c r="G55" s="21" t="s">
        <v>284</v>
      </c>
      <c r="H55" s="32" t="s">
        <v>285</v>
      </c>
      <c r="I55" s="40" t="s">
        <v>286</v>
      </c>
    </row>
    <row r="56" spans="1:12" s="26" customFormat="1" ht="14.25" customHeight="1">
      <c r="A56" s="318" t="s">
        <v>1071</v>
      </c>
      <c r="B56" s="319">
        <v>19</v>
      </c>
      <c r="C56" s="331" t="s">
        <v>377</v>
      </c>
      <c r="D56" s="262">
        <v>97</v>
      </c>
      <c r="E56" s="262">
        <v>94</v>
      </c>
      <c r="F56" s="262">
        <v>92</v>
      </c>
      <c r="G56" s="262">
        <v>98</v>
      </c>
      <c r="H56" s="338">
        <f>SUM(D56:G56)</f>
        <v>381</v>
      </c>
      <c r="I56" s="339"/>
      <c r="J56" s="37"/>
      <c r="K56" s="37"/>
      <c r="L56" s="36"/>
    </row>
    <row r="57" spans="1:12" s="26" customFormat="1" ht="14.25" customHeight="1">
      <c r="A57" s="322" t="s">
        <v>1085</v>
      </c>
      <c r="B57" s="319">
        <v>19</v>
      </c>
      <c r="C57" s="320" t="s">
        <v>330</v>
      </c>
      <c r="D57" s="323">
        <v>96</v>
      </c>
      <c r="E57" s="323">
        <v>91</v>
      </c>
      <c r="F57" s="323">
        <v>86</v>
      </c>
      <c r="G57" s="323">
        <v>89</v>
      </c>
      <c r="H57" s="323">
        <v>362</v>
      </c>
      <c r="I57" s="339">
        <f>SUM(H56:H58)</f>
        <v>1111</v>
      </c>
      <c r="J57" s="35"/>
      <c r="K57" s="35"/>
      <c r="L57" s="35"/>
    </row>
    <row r="58" spans="1:12" s="26" customFormat="1" ht="14.25" customHeight="1" thickBot="1">
      <c r="A58" s="324" t="s">
        <v>1084</v>
      </c>
      <c r="B58" s="325">
        <v>19</v>
      </c>
      <c r="C58" s="326" t="s">
        <v>371</v>
      </c>
      <c r="D58" s="264">
        <v>92</v>
      </c>
      <c r="E58" s="264">
        <v>94</v>
      </c>
      <c r="F58" s="264">
        <v>93</v>
      </c>
      <c r="G58" s="264">
        <v>89</v>
      </c>
      <c r="H58" s="268">
        <f>SUM(D58:G58)</f>
        <v>368</v>
      </c>
      <c r="I58" s="340"/>
      <c r="J58" s="35"/>
      <c r="K58" s="35"/>
      <c r="L58" s="35"/>
    </row>
    <row r="59" spans="1:9" s="19" customFormat="1" ht="22.5" customHeight="1">
      <c r="A59" s="14" t="s">
        <v>302</v>
      </c>
      <c r="B59" s="201" t="s">
        <v>308</v>
      </c>
      <c r="C59" s="201"/>
      <c r="D59" s="16" t="s">
        <v>278</v>
      </c>
      <c r="E59" s="17">
        <f>RANK(I62,$I$4:$I$73)</f>
        <v>12</v>
      </c>
      <c r="F59" s="16" t="s">
        <v>287</v>
      </c>
      <c r="G59" s="16"/>
      <c r="H59" s="29">
        <f>SUM(I62)</f>
        <v>1096</v>
      </c>
      <c r="I59" s="30" t="s">
        <v>279</v>
      </c>
    </row>
    <row r="60" spans="1:9" ht="14.25" customHeight="1">
      <c r="A60" s="20" t="s">
        <v>288</v>
      </c>
      <c r="B60" s="21" t="s">
        <v>280</v>
      </c>
      <c r="C60" s="22" t="s">
        <v>425</v>
      </c>
      <c r="D60" s="21" t="s">
        <v>281</v>
      </c>
      <c r="E60" s="21" t="s">
        <v>282</v>
      </c>
      <c r="F60" s="21" t="s">
        <v>283</v>
      </c>
      <c r="G60" s="21" t="s">
        <v>284</v>
      </c>
      <c r="H60" s="31" t="s">
        <v>285</v>
      </c>
      <c r="I60" s="32" t="s">
        <v>286</v>
      </c>
    </row>
    <row r="61" spans="1:9" s="26" customFormat="1" ht="14.25" customHeight="1">
      <c r="A61" s="318" t="s">
        <v>1071</v>
      </c>
      <c r="B61" s="319">
        <v>20</v>
      </c>
      <c r="C61" s="320" t="s">
        <v>426</v>
      </c>
      <c r="D61" s="264">
        <v>87</v>
      </c>
      <c r="E61" s="264">
        <v>96</v>
      </c>
      <c r="F61" s="264">
        <v>94</v>
      </c>
      <c r="G61" s="264">
        <v>94</v>
      </c>
      <c r="H61" s="268">
        <f>SUM(D61:G61)</f>
        <v>371</v>
      </c>
      <c r="I61" s="321"/>
    </row>
    <row r="62" spans="1:9" s="26" customFormat="1" ht="14.25" customHeight="1">
      <c r="A62" s="322" t="s">
        <v>1086</v>
      </c>
      <c r="B62" s="319">
        <v>20</v>
      </c>
      <c r="C62" s="320" t="s">
        <v>307</v>
      </c>
      <c r="D62" s="323">
        <v>93</v>
      </c>
      <c r="E62" s="323">
        <v>92</v>
      </c>
      <c r="F62" s="323">
        <v>96</v>
      </c>
      <c r="G62" s="323">
        <v>92</v>
      </c>
      <c r="H62" s="323">
        <v>373</v>
      </c>
      <c r="I62" s="321">
        <f>SUM(H61:H63)</f>
        <v>1096</v>
      </c>
    </row>
    <row r="63" spans="1:9" s="26" customFormat="1" ht="14.25" customHeight="1" thickBot="1">
      <c r="A63" s="324" t="s">
        <v>1087</v>
      </c>
      <c r="B63" s="325">
        <v>20</v>
      </c>
      <c r="C63" s="326" t="s">
        <v>309</v>
      </c>
      <c r="D63" s="327">
        <v>85</v>
      </c>
      <c r="E63" s="327">
        <v>90</v>
      </c>
      <c r="F63" s="327">
        <v>85</v>
      </c>
      <c r="G63" s="327">
        <v>92</v>
      </c>
      <c r="H63" s="328">
        <f>SUM(D63:G63)</f>
        <v>352</v>
      </c>
      <c r="I63" s="329"/>
    </row>
    <row r="64" spans="1:12" s="19" customFormat="1" ht="22.5" customHeight="1" thickTop="1">
      <c r="A64" s="43" t="s">
        <v>302</v>
      </c>
      <c r="B64" s="202" t="s">
        <v>229</v>
      </c>
      <c r="C64" s="202"/>
      <c r="D64" s="44" t="s">
        <v>278</v>
      </c>
      <c r="E64" s="17">
        <f>RANK(I67,$I$4:$I$73)</f>
        <v>13</v>
      </c>
      <c r="F64" s="44" t="s">
        <v>287</v>
      </c>
      <c r="G64" s="44"/>
      <c r="H64" s="45">
        <f>SUM(I67)</f>
        <v>1079</v>
      </c>
      <c r="I64" s="46" t="s">
        <v>279</v>
      </c>
      <c r="J64" s="34"/>
      <c r="K64" s="34"/>
      <c r="L64" s="34"/>
    </row>
    <row r="65" spans="1:12" ht="14.25" customHeight="1">
      <c r="A65" s="47" t="s">
        <v>288</v>
      </c>
      <c r="B65" s="21" t="s">
        <v>280</v>
      </c>
      <c r="C65" s="22" t="s">
        <v>289</v>
      </c>
      <c r="D65" s="21" t="s">
        <v>281</v>
      </c>
      <c r="E65" s="21" t="s">
        <v>282</v>
      </c>
      <c r="F65" s="21" t="s">
        <v>283</v>
      </c>
      <c r="G65" s="21" t="s">
        <v>284</v>
      </c>
      <c r="H65" s="31" t="s">
        <v>285</v>
      </c>
      <c r="I65" s="48" t="s">
        <v>286</v>
      </c>
      <c r="J65" s="34"/>
      <c r="K65" s="34"/>
      <c r="L65" s="34"/>
    </row>
    <row r="66" spans="1:9" s="26" customFormat="1" ht="14.25" customHeight="1">
      <c r="A66" s="341" t="s">
        <v>1071</v>
      </c>
      <c r="B66" s="319">
        <v>33</v>
      </c>
      <c r="C66" s="320" t="s">
        <v>291</v>
      </c>
      <c r="D66" s="262">
        <v>85</v>
      </c>
      <c r="E66" s="262">
        <v>85</v>
      </c>
      <c r="F66" s="262">
        <v>85</v>
      </c>
      <c r="G66" s="262">
        <v>88</v>
      </c>
      <c r="H66" s="268">
        <f>SUM(D66:G66)</f>
        <v>343</v>
      </c>
      <c r="I66" s="342"/>
    </row>
    <row r="67" spans="1:9" s="26" customFormat="1" ht="14.25" customHeight="1">
      <c r="A67" s="343" t="s">
        <v>1075</v>
      </c>
      <c r="B67" s="319">
        <v>33</v>
      </c>
      <c r="C67" s="320" t="s">
        <v>290</v>
      </c>
      <c r="D67" s="262">
        <v>90</v>
      </c>
      <c r="E67" s="262">
        <v>94</v>
      </c>
      <c r="F67" s="262">
        <v>91</v>
      </c>
      <c r="G67" s="262">
        <v>92</v>
      </c>
      <c r="H67" s="262">
        <v>367</v>
      </c>
      <c r="I67" s="342">
        <f>SUM(H66:H68)</f>
        <v>1079</v>
      </c>
    </row>
    <row r="68" spans="1:9" s="26" customFormat="1" ht="14.25" customHeight="1" thickBot="1">
      <c r="A68" s="344" t="s">
        <v>1087</v>
      </c>
      <c r="B68" s="345">
        <v>33</v>
      </c>
      <c r="C68" s="346" t="s">
        <v>292</v>
      </c>
      <c r="D68" s="347">
        <v>91</v>
      </c>
      <c r="E68" s="347">
        <v>90</v>
      </c>
      <c r="F68" s="347">
        <v>92</v>
      </c>
      <c r="G68" s="347">
        <v>96</v>
      </c>
      <c r="H68" s="348">
        <v>369</v>
      </c>
      <c r="I68" s="349"/>
    </row>
    <row r="69" spans="1:9" s="19" customFormat="1" ht="22.5" customHeight="1">
      <c r="A69" s="14" t="s">
        <v>302</v>
      </c>
      <c r="B69" s="201" t="s">
        <v>325</v>
      </c>
      <c r="C69" s="201"/>
      <c r="D69" s="16" t="s">
        <v>278</v>
      </c>
      <c r="E69" s="17">
        <f>RANK(I72,$I$4:$I$73)</f>
        <v>14</v>
      </c>
      <c r="F69" s="16" t="s">
        <v>287</v>
      </c>
      <c r="G69" s="16"/>
      <c r="H69" s="29">
        <f>SUM(I72)</f>
        <v>1076</v>
      </c>
      <c r="I69" s="30" t="s">
        <v>279</v>
      </c>
    </row>
    <row r="70" spans="1:9" ht="14.25" customHeight="1">
      <c r="A70" s="20" t="s">
        <v>288</v>
      </c>
      <c r="B70" s="21" t="s">
        <v>280</v>
      </c>
      <c r="C70" s="22" t="s">
        <v>289</v>
      </c>
      <c r="D70" s="21" t="s">
        <v>281</v>
      </c>
      <c r="E70" s="21" t="s">
        <v>282</v>
      </c>
      <c r="F70" s="21" t="s">
        <v>283</v>
      </c>
      <c r="G70" s="21" t="s">
        <v>284</v>
      </c>
      <c r="H70" s="31" t="s">
        <v>285</v>
      </c>
      <c r="I70" s="32" t="s">
        <v>286</v>
      </c>
    </row>
    <row r="71" spans="1:9" s="26" customFormat="1" ht="14.25" customHeight="1">
      <c r="A71" s="318" t="s">
        <v>1088</v>
      </c>
      <c r="B71" s="319">
        <v>18</v>
      </c>
      <c r="C71" s="320" t="s">
        <v>374</v>
      </c>
      <c r="D71" s="264">
        <v>82</v>
      </c>
      <c r="E71" s="264">
        <v>88</v>
      </c>
      <c r="F71" s="264">
        <v>87</v>
      </c>
      <c r="G71" s="264">
        <v>85</v>
      </c>
      <c r="H71" s="268">
        <f>SUM(D71:G71)</f>
        <v>342</v>
      </c>
      <c r="I71" s="321"/>
    </row>
    <row r="72" spans="1:9" s="26" customFormat="1" ht="14.25" customHeight="1">
      <c r="A72" s="322" t="s">
        <v>1089</v>
      </c>
      <c r="B72" s="319">
        <v>18</v>
      </c>
      <c r="C72" s="320" t="s">
        <v>375</v>
      </c>
      <c r="D72" s="262">
        <v>95</v>
      </c>
      <c r="E72" s="262">
        <v>96</v>
      </c>
      <c r="F72" s="262">
        <v>94</v>
      </c>
      <c r="G72" s="262">
        <v>91</v>
      </c>
      <c r="H72" s="262">
        <v>376</v>
      </c>
      <c r="I72" s="321">
        <f>SUM(H71:H73)</f>
        <v>1076</v>
      </c>
    </row>
    <row r="73" spans="1:9" s="26" customFormat="1" ht="14.25" customHeight="1" thickBot="1">
      <c r="A73" s="324" t="s">
        <v>1084</v>
      </c>
      <c r="B73" s="325">
        <v>18</v>
      </c>
      <c r="C73" s="350" t="s">
        <v>324</v>
      </c>
      <c r="D73" s="327">
        <v>92</v>
      </c>
      <c r="E73" s="327">
        <v>90</v>
      </c>
      <c r="F73" s="327">
        <v>89</v>
      </c>
      <c r="G73" s="327">
        <v>87</v>
      </c>
      <c r="H73" s="328">
        <f>SUM(D73:G73)</f>
        <v>358</v>
      </c>
      <c r="I73" s="329"/>
    </row>
  </sheetData>
  <mergeCells count="17">
    <mergeCell ref="B9:C9"/>
    <mergeCell ref="B59:C59"/>
    <mergeCell ref="B49:C49"/>
    <mergeCell ref="B44:C44"/>
    <mergeCell ref="B34:C34"/>
    <mergeCell ref="B19:C19"/>
    <mergeCell ref="B39:C39"/>
    <mergeCell ref="B69:C69"/>
    <mergeCell ref="B54:C54"/>
    <mergeCell ref="A1:I1"/>
    <mergeCell ref="A2:I2"/>
    <mergeCell ref="A3:I3"/>
    <mergeCell ref="B29:C29"/>
    <mergeCell ref="B24:C24"/>
    <mergeCell ref="B64:C64"/>
    <mergeCell ref="B4:C4"/>
    <mergeCell ref="B14:C14"/>
  </mergeCells>
  <printOptions horizontalCentered="1"/>
  <pageMargins left="1.3779527559055118" right="0.7874015748031497" top="0.35433070866141736" bottom="0.15748031496062992" header="0.5118110236220472" footer="0.4330708661417323"/>
  <pageSetup horizontalDpi="300" verticalDpi="300" orientation="portrait" paperSize="9" scale="95" r:id="rId1"/>
  <rowBreaks count="1" manualBreakCount="1">
    <brk id="4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42"/>
  <sheetViews>
    <sheetView tabSelected="1" workbookViewId="0" topLeftCell="A1">
      <selection activeCell="F15" sqref="F15"/>
    </sheetView>
  </sheetViews>
  <sheetFormatPr defaultColWidth="9.00390625" defaultRowHeight="13.5"/>
  <cols>
    <col min="1" max="1" width="7.25390625" style="85" customWidth="1"/>
    <col min="2" max="3" width="4.50390625" style="85" customWidth="1"/>
    <col min="4" max="4" width="15.875" style="85" customWidth="1"/>
    <col min="5" max="5" width="15.125" style="85" customWidth="1"/>
    <col min="6" max="11" width="5.00390625" style="85" customWidth="1"/>
    <col min="12" max="12" width="5.75390625" style="85" customWidth="1"/>
    <col min="13" max="13" width="7.75390625" style="85" customWidth="1"/>
    <col min="14" max="14" width="7.875" style="85" customWidth="1"/>
    <col min="15" max="15" width="10.125" style="85" customWidth="1"/>
    <col min="16" max="16384" width="9.00390625" style="85" customWidth="1"/>
  </cols>
  <sheetData>
    <row r="1" spans="1:15" ht="18.75" customHeight="1">
      <c r="A1" s="203" t="s">
        <v>522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15" ht="18.75" customHeight="1">
      <c r="A2" s="204" t="s">
        <v>523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ht="18.75">
      <c r="A3" s="205" t="s">
        <v>573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</row>
    <row r="5" spans="1:15" ht="13.5">
      <c r="A5" s="87" t="s">
        <v>243</v>
      </c>
      <c r="B5" s="87" t="s">
        <v>219</v>
      </c>
      <c r="C5" s="87" t="s">
        <v>220</v>
      </c>
      <c r="D5" s="87" t="s">
        <v>221</v>
      </c>
      <c r="E5" s="87" t="s">
        <v>222</v>
      </c>
      <c r="F5" s="87" t="s">
        <v>904</v>
      </c>
      <c r="G5" s="87" t="s">
        <v>905</v>
      </c>
      <c r="H5" s="87" t="s">
        <v>906</v>
      </c>
      <c r="I5" s="87" t="s">
        <v>907</v>
      </c>
      <c r="J5" s="87" t="s">
        <v>908</v>
      </c>
      <c r="K5" s="87" t="s">
        <v>909</v>
      </c>
      <c r="L5" s="87" t="s">
        <v>223</v>
      </c>
      <c r="M5" s="87" t="s">
        <v>910</v>
      </c>
      <c r="N5" s="87" t="s">
        <v>521</v>
      </c>
      <c r="O5" s="87" t="s">
        <v>224</v>
      </c>
    </row>
    <row r="6" spans="1:15" ht="13.5" customHeight="1">
      <c r="A6" s="351" t="s">
        <v>390</v>
      </c>
      <c r="B6" s="352">
        <v>1</v>
      </c>
      <c r="C6" s="353">
        <v>3</v>
      </c>
      <c r="D6" s="353" t="s">
        <v>320</v>
      </c>
      <c r="E6" s="353" t="s">
        <v>238</v>
      </c>
      <c r="F6" s="352">
        <v>98</v>
      </c>
      <c r="G6" s="352">
        <v>98</v>
      </c>
      <c r="H6" s="352">
        <v>99</v>
      </c>
      <c r="I6" s="352">
        <v>97</v>
      </c>
      <c r="J6" s="352">
        <v>100</v>
      </c>
      <c r="K6" s="352">
        <v>97</v>
      </c>
      <c r="L6" s="352">
        <f aca="true" t="shared" si="0" ref="L6:L37">SUM(F6:K6)</f>
        <v>589</v>
      </c>
      <c r="M6" s="352">
        <v>103.2</v>
      </c>
      <c r="N6" s="330">
        <f aca="true" t="shared" si="1" ref="N6:N13">SUM(L6:M6)</f>
        <v>692.2</v>
      </c>
      <c r="O6" s="354"/>
    </row>
    <row r="7" spans="1:15" ht="13.5" customHeight="1">
      <c r="A7" s="351" t="s">
        <v>391</v>
      </c>
      <c r="B7" s="39">
        <v>5</v>
      </c>
      <c r="C7" s="273">
        <v>25</v>
      </c>
      <c r="D7" s="273" t="s">
        <v>250</v>
      </c>
      <c r="E7" s="273" t="s">
        <v>231</v>
      </c>
      <c r="F7" s="39">
        <v>97</v>
      </c>
      <c r="G7" s="39">
        <v>99</v>
      </c>
      <c r="H7" s="39">
        <v>99</v>
      </c>
      <c r="I7" s="39">
        <v>99</v>
      </c>
      <c r="J7" s="39">
        <v>97</v>
      </c>
      <c r="K7" s="39">
        <v>97</v>
      </c>
      <c r="L7" s="39">
        <f t="shared" si="0"/>
        <v>588</v>
      </c>
      <c r="M7" s="39">
        <v>103.9</v>
      </c>
      <c r="N7" s="330">
        <f t="shared" si="1"/>
        <v>691.9</v>
      </c>
      <c r="O7" s="274"/>
    </row>
    <row r="8" spans="1:15" ht="13.5" customHeight="1">
      <c r="A8" s="351" t="s">
        <v>392</v>
      </c>
      <c r="B8" s="39">
        <v>5</v>
      </c>
      <c r="C8" s="273">
        <v>41</v>
      </c>
      <c r="D8" s="273" t="s">
        <v>574</v>
      </c>
      <c r="E8" s="273" t="s">
        <v>235</v>
      </c>
      <c r="F8" s="39">
        <v>93</v>
      </c>
      <c r="G8" s="39">
        <v>98</v>
      </c>
      <c r="H8" s="39">
        <v>100</v>
      </c>
      <c r="I8" s="39">
        <v>99</v>
      </c>
      <c r="J8" s="39">
        <v>99</v>
      </c>
      <c r="K8" s="39">
        <v>98</v>
      </c>
      <c r="L8" s="39">
        <f t="shared" si="0"/>
        <v>587</v>
      </c>
      <c r="M8" s="39">
        <v>102.3</v>
      </c>
      <c r="N8" s="330">
        <f t="shared" si="1"/>
        <v>689.3</v>
      </c>
      <c r="O8" s="274"/>
    </row>
    <row r="9" spans="1:15" ht="13.5" customHeight="1">
      <c r="A9" s="351" t="s">
        <v>393</v>
      </c>
      <c r="B9" s="264">
        <v>6</v>
      </c>
      <c r="C9" s="319">
        <v>26</v>
      </c>
      <c r="D9" s="330" t="s">
        <v>575</v>
      </c>
      <c r="E9" s="330" t="s">
        <v>235</v>
      </c>
      <c r="F9" s="330">
        <v>97</v>
      </c>
      <c r="G9" s="330">
        <v>98</v>
      </c>
      <c r="H9" s="330">
        <v>99</v>
      </c>
      <c r="I9" s="330">
        <v>98</v>
      </c>
      <c r="J9" s="330">
        <v>98</v>
      </c>
      <c r="K9" s="330">
        <v>99</v>
      </c>
      <c r="L9" s="330">
        <f t="shared" si="0"/>
        <v>589</v>
      </c>
      <c r="M9" s="330">
        <v>99.6</v>
      </c>
      <c r="N9" s="330">
        <f>SUM(L9:M9)</f>
        <v>688.6</v>
      </c>
      <c r="O9" s="331"/>
    </row>
    <row r="10" spans="1:15" ht="13.5" customHeight="1">
      <c r="A10" s="351" t="s">
        <v>394</v>
      </c>
      <c r="B10" s="352">
        <v>1</v>
      </c>
      <c r="C10" s="353">
        <v>24</v>
      </c>
      <c r="D10" s="165" t="s">
        <v>239</v>
      </c>
      <c r="E10" s="165" t="s">
        <v>238</v>
      </c>
      <c r="F10" s="165">
        <v>97</v>
      </c>
      <c r="G10" s="165">
        <v>99</v>
      </c>
      <c r="H10" s="165">
        <v>98</v>
      </c>
      <c r="I10" s="165">
        <v>96</v>
      </c>
      <c r="J10" s="165">
        <v>98</v>
      </c>
      <c r="K10" s="165">
        <v>99</v>
      </c>
      <c r="L10" s="352">
        <f t="shared" si="0"/>
        <v>587</v>
      </c>
      <c r="M10" s="352">
        <v>100.5</v>
      </c>
      <c r="N10" s="330">
        <f t="shared" si="1"/>
        <v>687.5</v>
      </c>
      <c r="O10" s="354"/>
    </row>
    <row r="11" spans="1:15" ht="13.5" customHeight="1">
      <c r="A11" s="351" t="s">
        <v>395</v>
      </c>
      <c r="B11" s="39">
        <v>5</v>
      </c>
      <c r="C11" s="273">
        <v>9</v>
      </c>
      <c r="D11" s="267" t="s">
        <v>316</v>
      </c>
      <c r="E11" s="267" t="s">
        <v>234</v>
      </c>
      <c r="F11" s="267">
        <v>96</v>
      </c>
      <c r="G11" s="267">
        <v>97</v>
      </c>
      <c r="H11" s="267">
        <v>96</v>
      </c>
      <c r="I11" s="267">
        <v>97</v>
      </c>
      <c r="J11" s="267">
        <v>99</v>
      </c>
      <c r="K11" s="267">
        <v>98</v>
      </c>
      <c r="L11" s="39">
        <f t="shared" si="0"/>
        <v>583</v>
      </c>
      <c r="M11" s="39">
        <v>101.1</v>
      </c>
      <c r="N11" s="330">
        <f t="shared" si="1"/>
        <v>684.1</v>
      </c>
      <c r="O11" s="267"/>
    </row>
    <row r="12" spans="1:15" ht="13.5" customHeight="1">
      <c r="A12" s="351" t="s">
        <v>396</v>
      </c>
      <c r="B12" s="352">
        <v>1</v>
      </c>
      <c r="C12" s="353">
        <v>29</v>
      </c>
      <c r="D12" s="353" t="s">
        <v>576</v>
      </c>
      <c r="E12" s="353" t="s">
        <v>230</v>
      </c>
      <c r="F12" s="352">
        <v>95</v>
      </c>
      <c r="G12" s="352">
        <v>96</v>
      </c>
      <c r="H12" s="352">
        <v>95</v>
      </c>
      <c r="I12" s="352">
        <v>98</v>
      </c>
      <c r="J12" s="352">
        <v>99</v>
      </c>
      <c r="K12" s="352">
        <v>100</v>
      </c>
      <c r="L12" s="352">
        <f t="shared" si="0"/>
        <v>583</v>
      </c>
      <c r="M12" s="352">
        <v>98.2</v>
      </c>
      <c r="N12" s="330">
        <f t="shared" si="1"/>
        <v>681.2</v>
      </c>
      <c r="O12" s="165" t="s">
        <v>577</v>
      </c>
    </row>
    <row r="13" spans="1:15" ht="13.5" customHeight="1">
      <c r="A13" s="351" t="s">
        <v>397</v>
      </c>
      <c r="B13" s="39">
        <v>3</v>
      </c>
      <c r="C13" s="273">
        <v>24</v>
      </c>
      <c r="D13" s="273" t="s">
        <v>321</v>
      </c>
      <c r="E13" s="273" t="s">
        <v>238</v>
      </c>
      <c r="F13" s="39">
        <v>97</v>
      </c>
      <c r="G13" s="39">
        <v>97</v>
      </c>
      <c r="H13" s="39">
        <v>96</v>
      </c>
      <c r="I13" s="39">
        <v>96</v>
      </c>
      <c r="J13" s="39">
        <v>99</v>
      </c>
      <c r="K13" s="39">
        <v>98</v>
      </c>
      <c r="L13" s="39">
        <f t="shared" si="0"/>
        <v>583</v>
      </c>
      <c r="M13" s="39">
        <v>98.2</v>
      </c>
      <c r="N13" s="330">
        <f t="shared" si="1"/>
        <v>681.2</v>
      </c>
      <c r="O13" s="39" t="s">
        <v>578</v>
      </c>
    </row>
    <row r="14" spans="1:15" ht="13.5" customHeight="1">
      <c r="A14" s="351" t="s">
        <v>398</v>
      </c>
      <c r="B14" s="39">
        <v>3</v>
      </c>
      <c r="C14" s="273">
        <v>8</v>
      </c>
      <c r="D14" s="273" t="s">
        <v>380</v>
      </c>
      <c r="E14" s="39" t="s">
        <v>366</v>
      </c>
      <c r="F14" s="39">
        <v>98</v>
      </c>
      <c r="G14" s="39">
        <v>96</v>
      </c>
      <c r="H14" s="39">
        <v>96</v>
      </c>
      <c r="I14" s="39">
        <v>97</v>
      </c>
      <c r="J14" s="39">
        <v>98</v>
      </c>
      <c r="K14" s="39">
        <v>98</v>
      </c>
      <c r="L14" s="39">
        <f t="shared" si="0"/>
        <v>583</v>
      </c>
      <c r="M14" s="39"/>
      <c r="N14" s="39"/>
      <c r="O14" s="272"/>
    </row>
    <row r="15" spans="1:15" ht="13.5" customHeight="1">
      <c r="A15" s="351" t="s">
        <v>399</v>
      </c>
      <c r="B15" s="39">
        <v>5</v>
      </c>
      <c r="C15" s="273">
        <v>26</v>
      </c>
      <c r="D15" s="267" t="s">
        <v>258</v>
      </c>
      <c r="E15" s="39" t="s">
        <v>235</v>
      </c>
      <c r="F15" s="267">
        <v>100</v>
      </c>
      <c r="G15" s="267">
        <v>95</v>
      </c>
      <c r="H15" s="267">
        <v>98</v>
      </c>
      <c r="I15" s="267">
        <v>97</v>
      </c>
      <c r="J15" s="267">
        <v>96</v>
      </c>
      <c r="K15" s="267">
        <v>97</v>
      </c>
      <c r="L15" s="39">
        <f t="shared" si="0"/>
        <v>583</v>
      </c>
      <c r="M15" s="39"/>
      <c r="N15" s="39"/>
      <c r="O15" s="267"/>
    </row>
    <row r="16" spans="1:15" ht="13.5" customHeight="1">
      <c r="A16" s="351" t="s">
        <v>400</v>
      </c>
      <c r="B16" s="264">
        <v>6</v>
      </c>
      <c r="C16" s="279">
        <v>42</v>
      </c>
      <c r="D16" s="279" t="s">
        <v>389</v>
      </c>
      <c r="E16" s="264" t="s">
        <v>238</v>
      </c>
      <c r="F16" s="264">
        <v>97</v>
      </c>
      <c r="G16" s="264">
        <v>96</v>
      </c>
      <c r="H16" s="264">
        <v>97</v>
      </c>
      <c r="I16" s="264">
        <v>97</v>
      </c>
      <c r="J16" s="264">
        <v>96</v>
      </c>
      <c r="K16" s="264">
        <v>99</v>
      </c>
      <c r="L16" s="264">
        <f t="shared" si="0"/>
        <v>582</v>
      </c>
      <c r="M16" s="264"/>
      <c r="N16" s="264"/>
      <c r="O16" s="268"/>
    </row>
    <row r="17" spans="1:15" ht="13.5" customHeight="1">
      <c r="A17" s="351" t="s">
        <v>401</v>
      </c>
      <c r="B17" s="352">
        <v>1</v>
      </c>
      <c r="C17" s="353">
        <v>26</v>
      </c>
      <c r="D17" s="352" t="s">
        <v>529</v>
      </c>
      <c r="E17" s="352" t="s">
        <v>235</v>
      </c>
      <c r="F17" s="352">
        <v>99</v>
      </c>
      <c r="G17" s="352">
        <v>97</v>
      </c>
      <c r="H17" s="352">
        <v>94</v>
      </c>
      <c r="I17" s="352">
        <v>97</v>
      </c>
      <c r="J17" s="352">
        <v>98</v>
      </c>
      <c r="K17" s="352">
        <v>97</v>
      </c>
      <c r="L17" s="352">
        <f t="shared" si="0"/>
        <v>582</v>
      </c>
      <c r="M17" s="352"/>
      <c r="N17" s="352"/>
      <c r="O17" s="354"/>
    </row>
    <row r="18" spans="1:15" ht="13.5" customHeight="1">
      <c r="A18" s="351" t="s">
        <v>402</v>
      </c>
      <c r="B18" s="39">
        <v>5</v>
      </c>
      <c r="C18" s="273">
        <v>28</v>
      </c>
      <c r="D18" s="267" t="s">
        <v>537</v>
      </c>
      <c r="E18" s="39" t="s">
        <v>234</v>
      </c>
      <c r="F18" s="267">
        <v>95</v>
      </c>
      <c r="G18" s="267">
        <v>97</v>
      </c>
      <c r="H18" s="267">
        <v>98</v>
      </c>
      <c r="I18" s="267">
        <v>99</v>
      </c>
      <c r="J18" s="267">
        <v>98</v>
      </c>
      <c r="K18" s="267">
        <v>95</v>
      </c>
      <c r="L18" s="39">
        <f t="shared" si="0"/>
        <v>582</v>
      </c>
      <c r="M18" s="39"/>
      <c r="N18" s="39"/>
      <c r="O18" s="267"/>
    </row>
    <row r="19" spans="1:15" ht="13.5" customHeight="1">
      <c r="A19" s="351" t="s">
        <v>403</v>
      </c>
      <c r="B19" s="39">
        <v>3</v>
      </c>
      <c r="C19" s="273">
        <v>18</v>
      </c>
      <c r="D19" s="267" t="s">
        <v>296</v>
      </c>
      <c r="E19" s="267" t="s">
        <v>277</v>
      </c>
      <c r="F19" s="267">
        <v>94</v>
      </c>
      <c r="G19" s="267">
        <v>96</v>
      </c>
      <c r="H19" s="267">
        <v>98</v>
      </c>
      <c r="I19" s="267">
        <v>98</v>
      </c>
      <c r="J19" s="267">
        <v>97</v>
      </c>
      <c r="K19" s="267">
        <v>98</v>
      </c>
      <c r="L19" s="39">
        <f t="shared" si="0"/>
        <v>581</v>
      </c>
      <c r="M19" s="39"/>
      <c r="N19" s="39"/>
      <c r="O19" s="267"/>
    </row>
    <row r="20" spans="1:15" ht="13.5" customHeight="1">
      <c r="A20" s="351" t="s">
        <v>404</v>
      </c>
      <c r="B20" s="264">
        <v>6</v>
      </c>
      <c r="C20" s="319">
        <v>3</v>
      </c>
      <c r="D20" s="279" t="s">
        <v>253</v>
      </c>
      <c r="E20" s="279" t="s">
        <v>234</v>
      </c>
      <c r="F20" s="264">
        <v>93</v>
      </c>
      <c r="G20" s="264">
        <v>99</v>
      </c>
      <c r="H20" s="264">
        <v>98</v>
      </c>
      <c r="I20" s="264">
        <v>96</v>
      </c>
      <c r="J20" s="264">
        <v>98</v>
      </c>
      <c r="K20" s="264">
        <v>97</v>
      </c>
      <c r="L20" s="264">
        <f t="shared" si="0"/>
        <v>581</v>
      </c>
      <c r="M20" s="264"/>
      <c r="N20" s="264"/>
      <c r="O20" s="271"/>
    </row>
    <row r="21" spans="1:15" ht="13.5" customHeight="1">
      <c r="A21" s="351" t="s">
        <v>405</v>
      </c>
      <c r="B21" s="39">
        <v>2</v>
      </c>
      <c r="C21" s="273">
        <v>41</v>
      </c>
      <c r="D21" s="273" t="s">
        <v>579</v>
      </c>
      <c r="E21" s="39" t="s">
        <v>235</v>
      </c>
      <c r="F21" s="39">
        <v>96</v>
      </c>
      <c r="G21" s="39">
        <v>98</v>
      </c>
      <c r="H21" s="39">
        <v>97</v>
      </c>
      <c r="I21" s="39">
        <v>95</v>
      </c>
      <c r="J21" s="39">
        <v>98</v>
      </c>
      <c r="K21" s="39">
        <v>97</v>
      </c>
      <c r="L21" s="39">
        <f t="shared" si="0"/>
        <v>581</v>
      </c>
      <c r="M21" s="39"/>
      <c r="N21" s="39"/>
      <c r="O21" s="274"/>
    </row>
    <row r="22" spans="1:15" ht="13.5" customHeight="1">
      <c r="A22" s="351" t="s">
        <v>406</v>
      </c>
      <c r="B22" s="264">
        <v>6</v>
      </c>
      <c r="C22" s="319">
        <v>4</v>
      </c>
      <c r="D22" s="279" t="s">
        <v>580</v>
      </c>
      <c r="E22" s="279" t="s">
        <v>581</v>
      </c>
      <c r="F22" s="264">
        <v>96</v>
      </c>
      <c r="G22" s="264">
        <v>95</v>
      </c>
      <c r="H22" s="264">
        <v>95</v>
      </c>
      <c r="I22" s="264">
        <v>97</v>
      </c>
      <c r="J22" s="264">
        <v>98</v>
      </c>
      <c r="K22" s="264">
        <v>99</v>
      </c>
      <c r="L22" s="264">
        <f t="shared" si="0"/>
        <v>580</v>
      </c>
      <c r="M22" s="264"/>
      <c r="N22" s="264"/>
      <c r="O22" s="271"/>
    </row>
    <row r="23" spans="1:15" ht="13.5" customHeight="1">
      <c r="A23" s="351" t="s">
        <v>407</v>
      </c>
      <c r="B23" s="39">
        <v>5</v>
      </c>
      <c r="C23" s="273">
        <v>24</v>
      </c>
      <c r="D23" s="273" t="s">
        <v>267</v>
      </c>
      <c r="E23" s="39" t="s">
        <v>238</v>
      </c>
      <c r="F23" s="39">
        <v>95</v>
      </c>
      <c r="G23" s="39">
        <v>96</v>
      </c>
      <c r="H23" s="39">
        <v>96</v>
      </c>
      <c r="I23" s="39">
        <v>97</v>
      </c>
      <c r="J23" s="39">
        <v>100</v>
      </c>
      <c r="K23" s="39">
        <v>96</v>
      </c>
      <c r="L23" s="39">
        <f t="shared" si="0"/>
        <v>580</v>
      </c>
      <c r="M23" s="39"/>
      <c r="N23" s="39"/>
      <c r="O23" s="272"/>
    </row>
    <row r="24" spans="1:15" ht="13.5" customHeight="1">
      <c r="A24" s="351" t="s">
        <v>408</v>
      </c>
      <c r="B24" s="39">
        <v>4</v>
      </c>
      <c r="C24" s="273">
        <v>9</v>
      </c>
      <c r="D24" s="267" t="s">
        <v>582</v>
      </c>
      <c r="E24" s="267" t="s">
        <v>234</v>
      </c>
      <c r="F24" s="267">
        <v>97</v>
      </c>
      <c r="G24" s="267">
        <v>98</v>
      </c>
      <c r="H24" s="267">
        <v>97</v>
      </c>
      <c r="I24" s="267">
        <v>96</v>
      </c>
      <c r="J24" s="267">
        <v>97</v>
      </c>
      <c r="K24" s="267">
        <v>95</v>
      </c>
      <c r="L24" s="39">
        <f t="shared" si="0"/>
        <v>580</v>
      </c>
      <c r="M24" s="39"/>
      <c r="N24" s="39"/>
      <c r="O24" s="267"/>
    </row>
    <row r="25" spans="1:15" ht="13.5" customHeight="1">
      <c r="A25" s="351" t="s">
        <v>409</v>
      </c>
      <c r="B25" s="39">
        <v>5</v>
      </c>
      <c r="C25" s="273">
        <v>3</v>
      </c>
      <c r="D25" s="273" t="s">
        <v>317</v>
      </c>
      <c r="E25" s="39" t="s">
        <v>235</v>
      </c>
      <c r="F25" s="39">
        <v>97</v>
      </c>
      <c r="G25" s="39">
        <v>97</v>
      </c>
      <c r="H25" s="39">
        <v>92</v>
      </c>
      <c r="I25" s="39">
        <v>98</v>
      </c>
      <c r="J25" s="39">
        <v>98</v>
      </c>
      <c r="K25" s="39">
        <v>97</v>
      </c>
      <c r="L25" s="39">
        <f t="shared" si="0"/>
        <v>579</v>
      </c>
      <c r="M25" s="39"/>
      <c r="N25" s="39"/>
      <c r="O25" s="274"/>
    </row>
    <row r="26" spans="1:15" ht="13.5" customHeight="1">
      <c r="A26" s="351" t="s">
        <v>410</v>
      </c>
      <c r="B26" s="264">
        <v>6</v>
      </c>
      <c r="C26" s="319">
        <v>10</v>
      </c>
      <c r="D26" s="319" t="s">
        <v>247</v>
      </c>
      <c r="E26" s="330" t="s">
        <v>231</v>
      </c>
      <c r="F26" s="330">
        <v>96</v>
      </c>
      <c r="G26" s="330">
        <v>97</v>
      </c>
      <c r="H26" s="330">
        <v>94</v>
      </c>
      <c r="I26" s="330">
        <v>98</v>
      </c>
      <c r="J26" s="330">
        <v>97</v>
      </c>
      <c r="K26" s="330">
        <v>97</v>
      </c>
      <c r="L26" s="330">
        <f t="shared" si="0"/>
        <v>579</v>
      </c>
      <c r="M26" s="330"/>
      <c r="N26" s="330"/>
      <c r="O26" s="355"/>
    </row>
    <row r="27" spans="1:15" ht="13.5" customHeight="1">
      <c r="A27" s="351" t="s">
        <v>411</v>
      </c>
      <c r="B27" s="39">
        <v>5</v>
      </c>
      <c r="C27" s="273">
        <v>27</v>
      </c>
      <c r="D27" s="273" t="s">
        <v>535</v>
      </c>
      <c r="E27" s="273" t="s">
        <v>366</v>
      </c>
      <c r="F27" s="39">
        <v>100</v>
      </c>
      <c r="G27" s="39">
        <v>96</v>
      </c>
      <c r="H27" s="39">
        <v>95</v>
      </c>
      <c r="I27" s="39">
        <v>99</v>
      </c>
      <c r="J27" s="39">
        <v>93</v>
      </c>
      <c r="K27" s="39">
        <v>96</v>
      </c>
      <c r="L27" s="39">
        <f t="shared" si="0"/>
        <v>579</v>
      </c>
      <c r="M27" s="39"/>
      <c r="N27" s="39"/>
      <c r="O27" s="274"/>
    </row>
    <row r="28" spans="1:15" ht="13.5" customHeight="1">
      <c r="A28" s="351" t="s">
        <v>412</v>
      </c>
      <c r="B28" s="39">
        <v>2</v>
      </c>
      <c r="C28" s="273">
        <v>10</v>
      </c>
      <c r="D28" s="39" t="s">
        <v>232</v>
      </c>
      <c r="E28" s="39" t="s">
        <v>231</v>
      </c>
      <c r="F28" s="39">
        <v>98</v>
      </c>
      <c r="G28" s="39">
        <v>94</v>
      </c>
      <c r="H28" s="39">
        <v>98</v>
      </c>
      <c r="I28" s="39">
        <v>93</v>
      </c>
      <c r="J28" s="39">
        <v>96</v>
      </c>
      <c r="K28" s="39">
        <v>99</v>
      </c>
      <c r="L28" s="39">
        <f t="shared" si="0"/>
        <v>578</v>
      </c>
      <c r="M28" s="39"/>
      <c r="N28" s="39"/>
      <c r="O28" s="274"/>
    </row>
    <row r="29" spans="1:15" ht="13.5" customHeight="1">
      <c r="A29" s="351" t="s">
        <v>413</v>
      </c>
      <c r="B29" s="352">
        <v>1</v>
      </c>
      <c r="C29" s="353">
        <v>46</v>
      </c>
      <c r="D29" s="353" t="s">
        <v>271</v>
      </c>
      <c r="E29" s="352" t="s">
        <v>240</v>
      </c>
      <c r="F29" s="352">
        <v>96</v>
      </c>
      <c r="G29" s="352">
        <v>94</v>
      </c>
      <c r="H29" s="352">
        <v>99</v>
      </c>
      <c r="I29" s="352">
        <v>95</v>
      </c>
      <c r="J29" s="352">
        <v>96</v>
      </c>
      <c r="K29" s="352">
        <v>98</v>
      </c>
      <c r="L29" s="352">
        <f t="shared" si="0"/>
        <v>578</v>
      </c>
      <c r="M29" s="352"/>
      <c r="N29" s="352"/>
      <c r="O29" s="354"/>
    </row>
    <row r="30" spans="1:15" ht="13.5" customHeight="1">
      <c r="A30" s="351" t="s">
        <v>414</v>
      </c>
      <c r="B30" s="39">
        <v>2</v>
      </c>
      <c r="C30" s="273">
        <v>48</v>
      </c>
      <c r="D30" s="267" t="s">
        <v>318</v>
      </c>
      <c r="E30" s="267" t="s">
        <v>235</v>
      </c>
      <c r="F30" s="267">
        <v>96</v>
      </c>
      <c r="G30" s="267">
        <v>97</v>
      </c>
      <c r="H30" s="267">
        <v>99</v>
      </c>
      <c r="I30" s="267">
        <v>94</v>
      </c>
      <c r="J30" s="267">
        <v>96</v>
      </c>
      <c r="K30" s="267">
        <v>96</v>
      </c>
      <c r="L30" s="39">
        <f t="shared" si="0"/>
        <v>578</v>
      </c>
      <c r="M30" s="39"/>
      <c r="N30" s="39"/>
      <c r="O30" s="267"/>
    </row>
    <row r="31" spans="1:15" ht="13.5" customHeight="1">
      <c r="A31" s="351" t="s">
        <v>415</v>
      </c>
      <c r="B31" s="39">
        <v>3</v>
      </c>
      <c r="C31" s="273">
        <v>25</v>
      </c>
      <c r="D31" s="273" t="s">
        <v>532</v>
      </c>
      <c r="E31" s="39" t="s">
        <v>231</v>
      </c>
      <c r="F31" s="39">
        <v>94</v>
      </c>
      <c r="G31" s="39">
        <v>97</v>
      </c>
      <c r="H31" s="39">
        <v>98</v>
      </c>
      <c r="I31" s="39">
        <v>99</v>
      </c>
      <c r="J31" s="39">
        <v>94</v>
      </c>
      <c r="K31" s="39">
        <v>96</v>
      </c>
      <c r="L31" s="39">
        <f t="shared" si="0"/>
        <v>578</v>
      </c>
      <c r="M31" s="39"/>
      <c r="N31" s="39"/>
      <c r="O31" s="274"/>
    </row>
    <row r="32" spans="1:15" ht="13.5" customHeight="1">
      <c r="A32" s="351" t="s">
        <v>416</v>
      </c>
      <c r="B32" s="264">
        <v>6</v>
      </c>
      <c r="C32" s="279">
        <v>41</v>
      </c>
      <c r="D32" s="262" t="s">
        <v>257</v>
      </c>
      <c r="E32" s="262" t="s">
        <v>235</v>
      </c>
      <c r="F32" s="262">
        <v>95</v>
      </c>
      <c r="G32" s="262">
        <v>99</v>
      </c>
      <c r="H32" s="262">
        <v>97</v>
      </c>
      <c r="I32" s="262">
        <v>97</v>
      </c>
      <c r="J32" s="262">
        <v>97</v>
      </c>
      <c r="K32" s="262">
        <v>93</v>
      </c>
      <c r="L32" s="264">
        <f t="shared" si="0"/>
        <v>578</v>
      </c>
      <c r="M32" s="264"/>
      <c r="N32" s="264"/>
      <c r="O32" s="262"/>
    </row>
    <row r="33" spans="1:15" ht="13.5" customHeight="1">
      <c r="A33" s="351" t="s">
        <v>417</v>
      </c>
      <c r="B33" s="39">
        <v>4</v>
      </c>
      <c r="C33" s="273">
        <v>25</v>
      </c>
      <c r="D33" s="273" t="s">
        <v>583</v>
      </c>
      <c r="E33" s="39" t="s">
        <v>231</v>
      </c>
      <c r="F33" s="39">
        <v>93</v>
      </c>
      <c r="G33" s="39">
        <v>94</v>
      </c>
      <c r="H33" s="39">
        <v>95</v>
      </c>
      <c r="I33" s="39">
        <v>100</v>
      </c>
      <c r="J33" s="39">
        <v>97</v>
      </c>
      <c r="K33" s="39">
        <v>98</v>
      </c>
      <c r="L33" s="39">
        <f t="shared" si="0"/>
        <v>577</v>
      </c>
      <c r="M33" s="39"/>
      <c r="N33" s="39"/>
      <c r="O33" s="274"/>
    </row>
    <row r="34" spans="1:15" ht="13.5" customHeight="1">
      <c r="A34" s="351" t="s">
        <v>418</v>
      </c>
      <c r="B34" s="352">
        <v>1</v>
      </c>
      <c r="C34" s="353">
        <v>11</v>
      </c>
      <c r="D34" s="165" t="s">
        <v>584</v>
      </c>
      <c r="E34" s="165" t="s">
        <v>235</v>
      </c>
      <c r="F34" s="165">
        <v>94</v>
      </c>
      <c r="G34" s="165">
        <v>94</v>
      </c>
      <c r="H34" s="165">
        <v>96</v>
      </c>
      <c r="I34" s="165">
        <v>98</v>
      </c>
      <c r="J34" s="165">
        <v>98</v>
      </c>
      <c r="K34" s="165">
        <v>97</v>
      </c>
      <c r="L34" s="352">
        <f t="shared" si="0"/>
        <v>577</v>
      </c>
      <c r="M34" s="352"/>
      <c r="N34" s="352"/>
      <c r="O34" s="354"/>
    </row>
    <row r="35" spans="1:15" ht="13.5" customHeight="1">
      <c r="A35" s="351" t="s">
        <v>419</v>
      </c>
      <c r="B35" s="39">
        <v>4</v>
      </c>
      <c r="C35" s="273">
        <v>16</v>
      </c>
      <c r="D35" s="273" t="s">
        <v>355</v>
      </c>
      <c r="E35" s="39" t="s">
        <v>351</v>
      </c>
      <c r="F35" s="39">
        <v>97</v>
      </c>
      <c r="G35" s="39">
        <v>96</v>
      </c>
      <c r="H35" s="39">
        <v>97</v>
      </c>
      <c r="I35" s="39">
        <v>95</v>
      </c>
      <c r="J35" s="39">
        <v>96</v>
      </c>
      <c r="K35" s="39">
        <v>96</v>
      </c>
      <c r="L35" s="39">
        <f t="shared" si="0"/>
        <v>577</v>
      </c>
      <c r="M35" s="39"/>
      <c r="N35" s="39"/>
      <c r="O35" s="272"/>
    </row>
    <row r="36" spans="1:15" ht="13.5" customHeight="1">
      <c r="A36" s="351" t="s">
        <v>420</v>
      </c>
      <c r="B36" s="39">
        <v>5</v>
      </c>
      <c r="C36" s="273">
        <v>43</v>
      </c>
      <c r="D36" s="273" t="s">
        <v>265</v>
      </c>
      <c r="E36" s="273" t="s">
        <v>236</v>
      </c>
      <c r="F36" s="39">
        <v>97</v>
      </c>
      <c r="G36" s="39">
        <v>97</v>
      </c>
      <c r="H36" s="39">
        <v>96</v>
      </c>
      <c r="I36" s="39">
        <v>95</v>
      </c>
      <c r="J36" s="39">
        <v>96</v>
      </c>
      <c r="K36" s="39">
        <v>96</v>
      </c>
      <c r="L36" s="39">
        <f t="shared" si="0"/>
        <v>577</v>
      </c>
      <c r="M36" s="39"/>
      <c r="N36" s="39"/>
      <c r="O36" s="274"/>
    </row>
    <row r="37" spans="1:15" ht="13.5" customHeight="1">
      <c r="A37" s="351" t="s">
        <v>421</v>
      </c>
      <c r="B37" s="264">
        <v>6</v>
      </c>
      <c r="C37" s="319">
        <v>23</v>
      </c>
      <c r="D37" s="320" t="s">
        <v>585</v>
      </c>
      <c r="E37" s="320" t="s">
        <v>236</v>
      </c>
      <c r="F37" s="320">
        <v>97</v>
      </c>
      <c r="G37" s="320">
        <v>96</v>
      </c>
      <c r="H37" s="320">
        <v>95</v>
      </c>
      <c r="I37" s="320">
        <v>98</v>
      </c>
      <c r="J37" s="320">
        <v>95</v>
      </c>
      <c r="K37" s="320">
        <v>96</v>
      </c>
      <c r="L37" s="330">
        <f t="shared" si="0"/>
        <v>577</v>
      </c>
      <c r="M37" s="330"/>
      <c r="N37" s="330"/>
      <c r="O37" s="320"/>
    </row>
    <row r="38" spans="1:15" ht="13.5" customHeight="1">
      <c r="A38" s="351" t="s">
        <v>422</v>
      </c>
      <c r="B38" s="39">
        <v>3</v>
      </c>
      <c r="C38" s="273">
        <v>27</v>
      </c>
      <c r="D38" s="273" t="s">
        <v>534</v>
      </c>
      <c r="E38" s="39" t="s">
        <v>366</v>
      </c>
      <c r="F38" s="39">
        <v>98</v>
      </c>
      <c r="G38" s="39">
        <v>95</v>
      </c>
      <c r="H38" s="39">
        <v>96</v>
      </c>
      <c r="I38" s="39">
        <v>98</v>
      </c>
      <c r="J38" s="39">
        <v>95</v>
      </c>
      <c r="K38" s="39">
        <v>95</v>
      </c>
      <c r="L38" s="39">
        <f aca="true" t="shared" si="2" ref="L38:L69">SUM(F38:K38)</f>
        <v>577</v>
      </c>
      <c r="M38" s="39"/>
      <c r="N38" s="39"/>
      <c r="O38" s="274"/>
    </row>
    <row r="39" spans="1:15" ht="13.5" customHeight="1">
      <c r="A39" s="351" t="s">
        <v>427</v>
      </c>
      <c r="B39" s="39">
        <v>3</v>
      </c>
      <c r="C39" s="273">
        <v>40</v>
      </c>
      <c r="D39" s="267" t="s">
        <v>586</v>
      </c>
      <c r="E39" s="267" t="s">
        <v>357</v>
      </c>
      <c r="F39" s="267">
        <v>93</v>
      </c>
      <c r="G39" s="267">
        <v>94</v>
      </c>
      <c r="H39" s="267">
        <v>99</v>
      </c>
      <c r="I39" s="267">
        <v>95</v>
      </c>
      <c r="J39" s="267">
        <v>97</v>
      </c>
      <c r="K39" s="267">
        <v>98</v>
      </c>
      <c r="L39" s="39">
        <f t="shared" si="2"/>
        <v>576</v>
      </c>
      <c r="M39" s="39"/>
      <c r="N39" s="39"/>
      <c r="O39" s="267"/>
    </row>
    <row r="40" spans="1:15" ht="13.5" customHeight="1">
      <c r="A40" s="351" t="s">
        <v>428</v>
      </c>
      <c r="B40" s="39">
        <v>3</v>
      </c>
      <c r="C40" s="273">
        <v>41</v>
      </c>
      <c r="D40" s="273" t="s">
        <v>587</v>
      </c>
      <c r="E40" s="39" t="s">
        <v>235</v>
      </c>
      <c r="F40" s="39">
        <v>91</v>
      </c>
      <c r="G40" s="39">
        <v>95</v>
      </c>
      <c r="H40" s="39">
        <v>98</v>
      </c>
      <c r="I40" s="39">
        <v>98</v>
      </c>
      <c r="J40" s="39">
        <v>96</v>
      </c>
      <c r="K40" s="39">
        <v>98</v>
      </c>
      <c r="L40" s="39">
        <f t="shared" si="2"/>
        <v>576</v>
      </c>
      <c r="M40" s="39"/>
      <c r="N40" s="39"/>
      <c r="O40" s="274"/>
    </row>
    <row r="41" spans="1:15" ht="13.5" customHeight="1">
      <c r="A41" s="351" t="s">
        <v>429</v>
      </c>
      <c r="B41" s="39">
        <v>2</v>
      </c>
      <c r="C41" s="273">
        <v>27</v>
      </c>
      <c r="D41" s="273" t="s">
        <v>369</v>
      </c>
      <c r="E41" s="39" t="s">
        <v>366</v>
      </c>
      <c r="F41" s="39">
        <v>97</v>
      </c>
      <c r="G41" s="39">
        <v>97</v>
      </c>
      <c r="H41" s="39">
        <v>93</v>
      </c>
      <c r="I41" s="39">
        <v>98</v>
      </c>
      <c r="J41" s="39">
        <v>94</v>
      </c>
      <c r="K41" s="39">
        <v>97</v>
      </c>
      <c r="L41" s="39">
        <f t="shared" si="2"/>
        <v>576</v>
      </c>
      <c r="M41" s="39"/>
      <c r="N41" s="39"/>
      <c r="O41" s="274"/>
    </row>
    <row r="42" spans="1:15" ht="13.5" customHeight="1">
      <c r="A42" s="351" t="s">
        <v>430</v>
      </c>
      <c r="B42" s="264">
        <v>6</v>
      </c>
      <c r="C42" s="319">
        <v>25</v>
      </c>
      <c r="D42" s="320" t="s">
        <v>588</v>
      </c>
      <c r="E42" s="320" t="s">
        <v>231</v>
      </c>
      <c r="F42" s="320">
        <v>97</v>
      </c>
      <c r="G42" s="320">
        <v>96</v>
      </c>
      <c r="H42" s="320">
        <v>96</v>
      </c>
      <c r="I42" s="320">
        <v>97</v>
      </c>
      <c r="J42" s="320">
        <v>94</v>
      </c>
      <c r="K42" s="320">
        <v>96</v>
      </c>
      <c r="L42" s="330">
        <f t="shared" si="2"/>
        <v>576</v>
      </c>
      <c r="M42" s="330"/>
      <c r="N42" s="330"/>
      <c r="O42" s="320"/>
    </row>
    <row r="43" spans="1:15" ht="13.5" customHeight="1">
      <c r="A43" s="351" t="s">
        <v>431</v>
      </c>
      <c r="B43" s="264">
        <v>6</v>
      </c>
      <c r="C43" s="279">
        <v>40</v>
      </c>
      <c r="D43" s="279" t="s">
        <v>589</v>
      </c>
      <c r="E43" s="264" t="s">
        <v>357</v>
      </c>
      <c r="F43" s="264">
        <v>94</v>
      </c>
      <c r="G43" s="264">
        <v>93</v>
      </c>
      <c r="H43" s="264">
        <v>98</v>
      </c>
      <c r="I43" s="264">
        <v>97</v>
      </c>
      <c r="J43" s="264">
        <v>95</v>
      </c>
      <c r="K43" s="264">
        <v>98</v>
      </c>
      <c r="L43" s="264">
        <f t="shared" si="2"/>
        <v>575</v>
      </c>
      <c r="M43" s="264"/>
      <c r="N43" s="264"/>
      <c r="O43" s="268"/>
    </row>
    <row r="44" spans="1:15" ht="13.5" customHeight="1">
      <c r="A44" s="351" t="s">
        <v>432</v>
      </c>
      <c r="B44" s="39">
        <v>4</v>
      </c>
      <c r="C44" s="273">
        <v>40</v>
      </c>
      <c r="D44" s="267" t="s">
        <v>590</v>
      </c>
      <c r="E44" s="267" t="s">
        <v>357</v>
      </c>
      <c r="F44" s="267">
        <v>94</v>
      </c>
      <c r="G44" s="267">
        <v>95</v>
      </c>
      <c r="H44" s="267">
        <v>99</v>
      </c>
      <c r="I44" s="267">
        <v>96</v>
      </c>
      <c r="J44" s="267">
        <v>93</v>
      </c>
      <c r="K44" s="267">
        <v>98</v>
      </c>
      <c r="L44" s="39">
        <f t="shared" si="2"/>
        <v>575</v>
      </c>
      <c r="M44" s="39"/>
      <c r="N44" s="39"/>
      <c r="O44" s="267"/>
    </row>
    <row r="45" spans="1:15" ht="13.5" customHeight="1">
      <c r="A45" s="351" t="s">
        <v>433</v>
      </c>
      <c r="B45" s="264">
        <v>6</v>
      </c>
      <c r="C45" s="319">
        <v>28</v>
      </c>
      <c r="D45" s="319" t="s">
        <v>591</v>
      </c>
      <c r="E45" s="330" t="s">
        <v>234</v>
      </c>
      <c r="F45" s="330">
        <v>96</v>
      </c>
      <c r="G45" s="330">
        <v>93</v>
      </c>
      <c r="H45" s="330">
        <v>95</v>
      </c>
      <c r="I45" s="330">
        <v>95</v>
      </c>
      <c r="J45" s="330">
        <v>99</v>
      </c>
      <c r="K45" s="330">
        <v>97</v>
      </c>
      <c r="L45" s="330">
        <f t="shared" si="2"/>
        <v>575</v>
      </c>
      <c r="M45" s="330"/>
      <c r="N45" s="330"/>
      <c r="O45" s="331"/>
    </row>
    <row r="46" spans="1:15" ht="13.5" customHeight="1">
      <c r="A46" s="351" t="s">
        <v>434</v>
      </c>
      <c r="B46" s="39">
        <v>5</v>
      </c>
      <c r="C46" s="273">
        <v>48</v>
      </c>
      <c r="D46" s="267" t="s">
        <v>314</v>
      </c>
      <c r="E46" s="39" t="s">
        <v>231</v>
      </c>
      <c r="F46" s="267">
        <v>95</v>
      </c>
      <c r="G46" s="267">
        <v>94</v>
      </c>
      <c r="H46" s="267">
        <v>97</v>
      </c>
      <c r="I46" s="267">
        <v>96</v>
      </c>
      <c r="J46" s="267">
        <v>96</v>
      </c>
      <c r="K46" s="267">
        <v>97</v>
      </c>
      <c r="L46" s="39">
        <f t="shared" si="2"/>
        <v>575</v>
      </c>
      <c r="M46" s="39"/>
      <c r="N46" s="39"/>
      <c r="O46" s="267"/>
    </row>
    <row r="47" spans="1:15" ht="13.5" customHeight="1">
      <c r="A47" s="351" t="s">
        <v>435</v>
      </c>
      <c r="B47" s="264">
        <v>6</v>
      </c>
      <c r="C47" s="319">
        <v>11</v>
      </c>
      <c r="D47" s="320" t="s">
        <v>256</v>
      </c>
      <c r="E47" s="320" t="s">
        <v>235</v>
      </c>
      <c r="F47" s="320">
        <v>95</v>
      </c>
      <c r="G47" s="320">
        <v>97</v>
      </c>
      <c r="H47" s="320">
        <v>95</v>
      </c>
      <c r="I47" s="320">
        <v>94</v>
      </c>
      <c r="J47" s="320">
        <v>98</v>
      </c>
      <c r="K47" s="320">
        <v>96</v>
      </c>
      <c r="L47" s="330">
        <f t="shared" si="2"/>
        <v>575</v>
      </c>
      <c r="M47" s="330"/>
      <c r="N47" s="330"/>
      <c r="O47" s="320"/>
    </row>
    <row r="48" spans="1:15" ht="13.5" customHeight="1">
      <c r="A48" s="351" t="s">
        <v>436</v>
      </c>
      <c r="B48" s="39">
        <v>2</v>
      </c>
      <c r="C48" s="273">
        <v>25</v>
      </c>
      <c r="D48" s="273" t="s">
        <v>248</v>
      </c>
      <c r="E48" s="39" t="s">
        <v>231</v>
      </c>
      <c r="F48" s="39">
        <v>96</v>
      </c>
      <c r="G48" s="39">
        <v>96</v>
      </c>
      <c r="H48" s="39">
        <v>97</v>
      </c>
      <c r="I48" s="39">
        <v>96</v>
      </c>
      <c r="J48" s="39">
        <v>97</v>
      </c>
      <c r="K48" s="39">
        <v>93</v>
      </c>
      <c r="L48" s="39">
        <f t="shared" si="2"/>
        <v>575</v>
      </c>
      <c r="M48" s="39"/>
      <c r="N48" s="39"/>
      <c r="O48" s="274"/>
    </row>
    <row r="49" spans="1:15" ht="13.5" customHeight="1">
      <c r="A49" s="351" t="s">
        <v>437</v>
      </c>
      <c r="B49" s="39">
        <v>5</v>
      </c>
      <c r="C49" s="273">
        <v>15</v>
      </c>
      <c r="D49" s="267" t="s">
        <v>362</v>
      </c>
      <c r="E49" s="39" t="s">
        <v>363</v>
      </c>
      <c r="F49" s="267">
        <v>97</v>
      </c>
      <c r="G49" s="267">
        <v>96</v>
      </c>
      <c r="H49" s="267">
        <v>94</v>
      </c>
      <c r="I49" s="267">
        <v>95</v>
      </c>
      <c r="J49" s="267">
        <v>94</v>
      </c>
      <c r="K49" s="267">
        <v>98</v>
      </c>
      <c r="L49" s="39">
        <f t="shared" si="2"/>
        <v>574</v>
      </c>
      <c r="M49" s="39"/>
      <c r="N49" s="39"/>
      <c r="O49" s="267"/>
    </row>
    <row r="50" spans="1:15" ht="13.5" customHeight="1">
      <c r="A50" s="351" t="s">
        <v>438</v>
      </c>
      <c r="B50" s="39">
        <v>4</v>
      </c>
      <c r="C50" s="273">
        <v>23</v>
      </c>
      <c r="D50" s="273" t="s">
        <v>592</v>
      </c>
      <c r="E50" s="39" t="s">
        <v>236</v>
      </c>
      <c r="F50" s="39">
        <v>94</v>
      </c>
      <c r="G50" s="39">
        <v>97</v>
      </c>
      <c r="H50" s="39">
        <v>97</v>
      </c>
      <c r="I50" s="39">
        <v>94</v>
      </c>
      <c r="J50" s="39">
        <v>95</v>
      </c>
      <c r="K50" s="39">
        <v>97</v>
      </c>
      <c r="L50" s="39">
        <f t="shared" si="2"/>
        <v>574</v>
      </c>
      <c r="M50" s="39"/>
      <c r="N50" s="39"/>
      <c r="O50" s="274"/>
    </row>
    <row r="51" spans="1:15" ht="13.5" customHeight="1">
      <c r="A51" s="351" t="s">
        <v>439</v>
      </c>
      <c r="B51" s="39">
        <v>3</v>
      </c>
      <c r="C51" s="273">
        <v>26</v>
      </c>
      <c r="D51" s="267" t="s">
        <v>530</v>
      </c>
      <c r="E51" s="267" t="s">
        <v>235</v>
      </c>
      <c r="F51" s="267">
        <v>94</v>
      </c>
      <c r="G51" s="267">
        <v>97</v>
      </c>
      <c r="H51" s="267">
        <v>94</v>
      </c>
      <c r="I51" s="267">
        <v>94</v>
      </c>
      <c r="J51" s="267">
        <v>99</v>
      </c>
      <c r="K51" s="267">
        <v>96</v>
      </c>
      <c r="L51" s="39">
        <f t="shared" si="2"/>
        <v>574</v>
      </c>
      <c r="M51" s="39"/>
      <c r="N51" s="39"/>
      <c r="O51" s="267"/>
    </row>
    <row r="52" spans="1:15" ht="13.5" customHeight="1">
      <c r="A52" s="351" t="s">
        <v>440</v>
      </c>
      <c r="B52" s="39">
        <v>4</v>
      </c>
      <c r="C52" s="273">
        <v>20</v>
      </c>
      <c r="D52" s="267" t="s">
        <v>593</v>
      </c>
      <c r="E52" s="267" t="s">
        <v>234</v>
      </c>
      <c r="F52" s="267">
        <v>98</v>
      </c>
      <c r="G52" s="267">
        <v>95</v>
      </c>
      <c r="H52" s="267">
        <v>95</v>
      </c>
      <c r="I52" s="267">
        <v>96</v>
      </c>
      <c r="J52" s="267">
        <v>97</v>
      </c>
      <c r="K52" s="267">
        <v>93</v>
      </c>
      <c r="L52" s="39">
        <f t="shared" si="2"/>
        <v>574</v>
      </c>
      <c r="M52" s="39"/>
      <c r="N52" s="39"/>
      <c r="O52" s="267"/>
    </row>
    <row r="53" spans="1:15" ht="13.5" customHeight="1">
      <c r="A53" s="351" t="s">
        <v>441</v>
      </c>
      <c r="B53" s="39">
        <v>2</v>
      </c>
      <c r="C53" s="273">
        <v>26</v>
      </c>
      <c r="D53" s="267" t="s">
        <v>594</v>
      </c>
      <c r="E53" s="356" t="s">
        <v>235</v>
      </c>
      <c r="F53" s="267">
        <v>92</v>
      </c>
      <c r="G53" s="267">
        <v>97</v>
      </c>
      <c r="H53" s="267">
        <v>96</v>
      </c>
      <c r="I53" s="267">
        <v>96</v>
      </c>
      <c r="J53" s="267">
        <v>96</v>
      </c>
      <c r="K53" s="267">
        <v>96</v>
      </c>
      <c r="L53" s="39">
        <f t="shared" si="2"/>
        <v>573</v>
      </c>
      <c r="M53" s="39"/>
      <c r="N53" s="39"/>
      <c r="O53" s="267"/>
    </row>
    <row r="54" spans="1:15" ht="13.5" customHeight="1">
      <c r="A54" s="351" t="s">
        <v>442</v>
      </c>
      <c r="B54" s="264">
        <v>6</v>
      </c>
      <c r="C54" s="279">
        <v>43</v>
      </c>
      <c r="D54" s="262" t="s">
        <v>595</v>
      </c>
      <c r="E54" s="262" t="s">
        <v>236</v>
      </c>
      <c r="F54" s="262">
        <v>94</v>
      </c>
      <c r="G54" s="262">
        <v>99</v>
      </c>
      <c r="H54" s="262">
        <v>95</v>
      </c>
      <c r="I54" s="262">
        <v>94</v>
      </c>
      <c r="J54" s="262">
        <v>95</v>
      </c>
      <c r="K54" s="262">
        <v>96</v>
      </c>
      <c r="L54" s="264">
        <f t="shared" si="2"/>
        <v>573</v>
      </c>
      <c r="M54" s="264"/>
      <c r="N54" s="264"/>
      <c r="O54" s="262"/>
    </row>
    <row r="55" spans="1:15" ht="13.5" customHeight="1">
      <c r="A55" s="351" t="s">
        <v>443</v>
      </c>
      <c r="B55" s="264">
        <v>6</v>
      </c>
      <c r="C55" s="279">
        <v>34</v>
      </c>
      <c r="D55" s="279" t="s">
        <v>596</v>
      </c>
      <c r="E55" s="264" t="s">
        <v>597</v>
      </c>
      <c r="F55" s="264">
        <v>94</v>
      </c>
      <c r="G55" s="264">
        <v>96</v>
      </c>
      <c r="H55" s="264">
        <v>97</v>
      </c>
      <c r="I55" s="264">
        <v>97</v>
      </c>
      <c r="J55" s="264">
        <v>95</v>
      </c>
      <c r="K55" s="264">
        <v>94</v>
      </c>
      <c r="L55" s="264">
        <f t="shared" si="2"/>
        <v>573</v>
      </c>
      <c r="M55" s="264"/>
      <c r="N55" s="264"/>
      <c r="O55" s="268"/>
    </row>
    <row r="56" spans="1:15" ht="13.5" customHeight="1">
      <c r="A56" s="351" t="s">
        <v>444</v>
      </c>
      <c r="B56" s="39">
        <v>3</v>
      </c>
      <c r="C56" s="273">
        <v>23</v>
      </c>
      <c r="D56" s="273" t="s">
        <v>263</v>
      </c>
      <c r="E56" s="39" t="s">
        <v>236</v>
      </c>
      <c r="F56" s="39">
        <v>97</v>
      </c>
      <c r="G56" s="39">
        <v>97</v>
      </c>
      <c r="H56" s="39">
        <v>93</v>
      </c>
      <c r="I56" s="39">
        <v>98</v>
      </c>
      <c r="J56" s="39">
        <v>94</v>
      </c>
      <c r="K56" s="39">
        <v>94</v>
      </c>
      <c r="L56" s="39">
        <f t="shared" si="2"/>
        <v>573</v>
      </c>
      <c r="M56" s="39"/>
      <c r="N56" s="39"/>
      <c r="O56" s="274"/>
    </row>
    <row r="57" spans="1:15" ht="13.5" customHeight="1">
      <c r="A57" s="351" t="s">
        <v>445</v>
      </c>
      <c r="B57" s="39">
        <v>2</v>
      </c>
      <c r="C57" s="273">
        <v>9</v>
      </c>
      <c r="D57" s="267" t="s">
        <v>598</v>
      </c>
      <c r="E57" s="267" t="s">
        <v>599</v>
      </c>
      <c r="F57" s="267">
        <v>97</v>
      </c>
      <c r="G57" s="267">
        <v>98</v>
      </c>
      <c r="H57" s="267">
        <v>96</v>
      </c>
      <c r="I57" s="267">
        <v>94</v>
      </c>
      <c r="J57" s="267">
        <v>94</v>
      </c>
      <c r="K57" s="267">
        <v>94</v>
      </c>
      <c r="L57" s="39">
        <f t="shared" si="2"/>
        <v>573</v>
      </c>
      <c r="M57" s="39"/>
      <c r="N57" s="39"/>
      <c r="O57" s="267"/>
    </row>
    <row r="58" spans="1:15" ht="13.5" customHeight="1">
      <c r="A58" s="351" t="s">
        <v>446</v>
      </c>
      <c r="B58" s="352">
        <v>1</v>
      </c>
      <c r="C58" s="353">
        <v>23</v>
      </c>
      <c r="D58" s="165" t="s">
        <v>266</v>
      </c>
      <c r="E58" s="165" t="s">
        <v>236</v>
      </c>
      <c r="F58" s="165">
        <v>96</v>
      </c>
      <c r="G58" s="165">
        <v>99</v>
      </c>
      <c r="H58" s="165">
        <v>96</v>
      </c>
      <c r="I58" s="165">
        <v>95</v>
      </c>
      <c r="J58" s="165">
        <v>94</v>
      </c>
      <c r="K58" s="165">
        <v>93</v>
      </c>
      <c r="L58" s="352">
        <f t="shared" si="2"/>
        <v>573</v>
      </c>
      <c r="M58" s="352"/>
      <c r="N58" s="352"/>
      <c r="O58" s="354"/>
    </row>
    <row r="59" spans="1:15" ht="13.5" customHeight="1">
      <c r="A59" s="351" t="s">
        <v>447</v>
      </c>
      <c r="B59" s="39">
        <v>5</v>
      </c>
      <c r="C59" s="273">
        <v>11</v>
      </c>
      <c r="D59" s="267" t="s">
        <v>600</v>
      </c>
      <c r="E59" s="267" t="s">
        <v>235</v>
      </c>
      <c r="F59" s="267">
        <v>97</v>
      </c>
      <c r="G59" s="267">
        <v>96</v>
      </c>
      <c r="H59" s="267">
        <v>96</v>
      </c>
      <c r="I59" s="267">
        <v>94</v>
      </c>
      <c r="J59" s="267">
        <v>93</v>
      </c>
      <c r="K59" s="267">
        <v>96</v>
      </c>
      <c r="L59" s="39">
        <f t="shared" si="2"/>
        <v>572</v>
      </c>
      <c r="M59" s="39"/>
      <c r="N59" s="39"/>
      <c r="O59" s="267"/>
    </row>
    <row r="60" spans="1:15" ht="13.5" customHeight="1">
      <c r="A60" s="351" t="s">
        <v>448</v>
      </c>
      <c r="B60" s="39">
        <v>5</v>
      </c>
      <c r="C60" s="273">
        <v>30</v>
      </c>
      <c r="D60" s="267" t="s">
        <v>551</v>
      </c>
      <c r="E60" s="39" t="s">
        <v>331</v>
      </c>
      <c r="F60" s="267">
        <v>95</v>
      </c>
      <c r="G60" s="267">
        <v>96</v>
      </c>
      <c r="H60" s="267">
        <v>96</v>
      </c>
      <c r="I60" s="267">
        <v>94</v>
      </c>
      <c r="J60" s="267">
        <v>96</v>
      </c>
      <c r="K60" s="267">
        <v>95</v>
      </c>
      <c r="L60" s="39">
        <f t="shared" si="2"/>
        <v>572</v>
      </c>
      <c r="M60" s="39"/>
      <c r="N60" s="39"/>
      <c r="O60" s="267"/>
    </row>
    <row r="61" spans="1:15" ht="13.5" customHeight="1">
      <c r="A61" s="351" t="s">
        <v>449</v>
      </c>
      <c r="B61" s="39">
        <v>3</v>
      </c>
      <c r="C61" s="273">
        <v>42</v>
      </c>
      <c r="D61" s="357" t="s">
        <v>601</v>
      </c>
      <c r="E61" s="267" t="s">
        <v>238</v>
      </c>
      <c r="F61" s="267">
        <v>92</v>
      </c>
      <c r="G61" s="267">
        <v>96</v>
      </c>
      <c r="H61" s="267">
        <v>96</v>
      </c>
      <c r="I61" s="267">
        <v>95</v>
      </c>
      <c r="J61" s="267">
        <v>95</v>
      </c>
      <c r="K61" s="267">
        <v>97</v>
      </c>
      <c r="L61" s="39">
        <f t="shared" si="2"/>
        <v>571</v>
      </c>
      <c r="M61" s="39"/>
      <c r="N61" s="39"/>
      <c r="O61" s="267"/>
    </row>
    <row r="62" spans="1:15" ht="13.5" customHeight="1">
      <c r="A62" s="351" t="s">
        <v>450</v>
      </c>
      <c r="B62" s="39">
        <v>2</v>
      </c>
      <c r="C62" s="273">
        <v>40</v>
      </c>
      <c r="D62" s="267" t="s">
        <v>361</v>
      </c>
      <c r="E62" s="267" t="s">
        <v>357</v>
      </c>
      <c r="F62" s="267">
        <v>94</v>
      </c>
      <c r="G62" s="267">
        <v>96</v>
      </c>
      <c r="H62" s="267">
        <v>95</v>
      </c>
      <c r="I62" s="267">
        <v>95</v>
      </c>
      <c r="J62" s="267">
        <v>96</v>
      </c>
      <c r="K62" s="267">
        <v>95</v>
      </c>
      <c r="L62" s="39">
        <f t="shared" si="2"/>
        <v>571</v>
      </c>
      <c r="M62" s="39"/>
      <c r="N62" s="39"/>
      <c r="O62" s="267"/>
    </row>
    <row r="63" spans="1:15" ht="13.5" customHeight="1">
      <c r="A63" s="351" t="s">
        <v>451</v>
      </c>
      <c r="B63" s="352">
        <v>1</v>
      </c>
      <c r="C63" s="353">
        <v>41</v>
      </c>
      <c r="D63" s="358" t="s">
        <v>602</v>
      </c>
      <c r="E63" s="165" t="s">
        <v>235</v>
      </c>
      <c r="F63" s="165">
        <v>95</v>
      </c>
      <c r="G63" s="165">
        <v>96</v>
      </c>
      <c r="H63" s="165">
        <v>96</v>
      </c>
      <c r="I63" s="165">
        <v>98</v>
      </c>
      <c r="J63" s="165">
        <v>100</v>
      </c>
      <c r="K63" s="165">
        <v>86</v>
      </c>
      <c r="L63" s="352">
        <f t="shared" si="2"/>
        <v>571</v>
      </c>
      <c r="M63" s="352"/>
      <c r="N63" s="352"/>
      <c r="O63" s="354"/>
    </row>
    <row r="64" spans="1:15" ht="13.5" customHeight="1">
      <c r="A64" s="351" t="s">
        <v>452</v>
      </c>
      <c r="B64" s="264">
        <v>6</v>
      </c>
      <c r="C64" s="319">
        <v>6</v>
      </c>
      <c r="D64" s="279" t="s">
        <v>603</v>
      </c>
      <c r="E64" s="279" t="s">
        <v>604</v>
      </c>
      <c r="F64" s="264">
        <v>94</v>
      </c>
      <c r="G64" s="264">
        <v>94</v>
      </c>
      <c r="H64" s="264">
        <v>97</v>
      </c>
      <c r="I64" s="264">
        <v>96</v>
      </c>
      <c r="J64" s="264">
        <v>93</v>
      </c>
      <c r="K64" s="264">
        <v>96</v>
      </c>
      <c r="L64" s="264">
        <f t="shared" si="2"/>
        <v>570</v>
      </c>
      <c r="M64" s="264"/>
      <c r="N64" s="264"/>
      <c r="O64" s="271"/>
    </row>
    <row r="65" spans="1:15" ht="13.5" customHeight="1">
      <c r="A65" s="351" t="s">
        <v>453</v>
      </c>
      <c r="B65" s="39">
        <v>4</v>
      </c>
      <c r="C65" s="273">
        <v>42</v>
      </c>
      <c r="D65" s="267" t="s">
        <v>605</v>
      </c>
      <c r="E65" s="267" t="s">
        <v>238</v>
      </c>
      <c r="F65" s="267">
        <v>96</v>
      </c>
      <c r="G65" s="267">
        <v>95</v>
      </c>
      <c r="H65" s="267">
        <v>95</v>
      </c>
      <c r="I65" s="267">
        <v>93</v>
      </c>
      <c r="J65" s="267">
        <v>96</v>
      </c>
      <c r="K65" s="267">
        <v>95</v>
      </c>
      <c r="L65" s="39">
        <f t="shared" si="2"/>
        <v>570</v>
      </c>
      <c r="M65" s="39"/>
      <c r="N65" s="39"/>
      <c r="O65" s="267"/>
    </row>
    <row r="66" spans="1:15" ht="13.5" customHeight="1">
      <c r="A66" s="351" t="s">
        <v>454</v>
      </c>
      <c r="B66" s="352">
        <v>1</v>
      </c>
      <c r="C66" s="353">
        <v>28</v>
      </c>
      <c r="D66" s="353" t="s">
        <v>536</v>
      </c>
      <c r="E66" s="352" t="s">
        <v>234</v>
      </c>
      <c r="F66" s="352">
        <v>96</v>
      </c>
      <c r="G66" s="352">
        <v>97</v>
      </c>
      <c r="H66" s="352">
        <v>92</v>
      </c>
      <c r="I66" s="352">
        <v>95</v>
      </c>
      <c r="J66" s="352">
        <v>95</v>
      </c>
      <c r="K66" s="352">
        <v>95</v>
      </c>
      <c r="L66" s="352">
        <f t="shared" si="2"/>
        <v>570</v>
      </c>
      <c r="M66" s="352"/>
      <c r="N66" s="352"/>
      <c r="O66" s="354"/>
    </row>
    <row r="67" spans="1:15" ht="13.5" customHeight="1">
      <c r="A67" s="351" t="s">
        <v>455</v>
      </c>
      <c r="B67" s="39">
        <v>2</v>
      </c>
      <c r="C67" s="273">
        <v>42</v>
      </c>
      <c r="D67" s="267" t="s">
        <v>237</v>
      </c>
      <c r="E67" s="267" t="s">
        <v>238</v>
      </c>
      <c r="F67" s="267">
        <v>94</v>
      </c>
      <c r="G67" s="267">
        <v>96</v>
      </c>
      <c r="H67" s="267">
        <v>96</v>
      </c>
      <c r="I67" s="267">
        <v>91</v>
      </c>
      <c r="J67" s="267">
        <v>94</v>
      </c>
      <c r="K67" s="267">
        <v>98</v>
      </c>
      <c r="L67" s="39">
        <f t="shared" si="2"/>
        <v>569</v>
      </c>
      <c r="M67" s="39"/>
      <c r="N67" s="39"/>
      <c r="O67" s="267"/>
    </row>
    <row r="68" spans="1:15" ht="13.5" customHeight="1">
      <c r="A68" s="351" t="s">
        <v>456</v>
      </c>
      <c r="B68" s="264">
        <v>6</v>
      </c>
      <c r="C68" s="279">
        <v>24</v>
      </c>
      <c r="D68" s="320" t="s">
        <v>606</v>
      </c>
      <c r="E68" s="320" t="s">
        <v>238</v>
      </c>
      <c r="F68" s="320">
        <v>92</v>
      </c>
      <c r="G68" s="320">
        <v>91</v>
      </c>
      <c r="H68" s="320">
        <v>97</v>
      </c>
      <c r="I68" s="320">
        <v>97</v>
      </c>
      <c r="J68" s="320">
        <v>96</v>
      </c>
      <c r="K68" s="320">
        <v>96</v>
      </c>
      <c r="L68" s="330">
        <f t="shared" si="2"/>
        <v>569</v>
      </c>
      <c r="M68" s="330"/>
      <c r="N68" s="330"/>
      <c r="O68" s="320"/>
    </row>
    <row r="69" spans="1:15" ht="13.5" customHeight="1">
      <c r="A69" s="351" t="s">
        <v>457</v>
      </c>
      <c r="B69" s="39">
        <v>4</v>
      </c>
      <c r="C69" s="273">
        <v>3</v>
      </c>
      <c r="D69" s="273" t="s">
        <v>261</v>
      </c>
      <c r="E69" s="39" t="s">
        <v>236</v>
      </c>
      <c r="F69" s="39">
        <v>96</v>
      </c>
      <c r="G69" s="39">
        <v>93</v>
      </c>
      <c r="H69" s="39">
        <v>94</v>
      </c>
      <c r="I69" s="39">
        <v>95</v>
      </c>
      <c r="J69" s="39">
        <v>95</v>
      </c>
      <c r="K69" s="39">
        <v>96</v>
      </c>
      <c r="L69" s="39">
        <f t="shared" si="2"/>
        <v>569</v>
      </c>
      <c r="M69" s="39"/>
      <c r="N69" s="39"/>
      <c r="O69" s="274"/>
    </row>
    <row r="70" spans="1:15" ht="13.5" customHeight="1">
      <c r="A70" s="351" t="s">
        <v>458</v>
      </c>
      <c r="B70" s="352">
        <v>1</v>
      </c>
      <c r="C70" s="353">
        <v>15</v>
      </c>
      <c r="D70" s="352" t="s">
        <v>542</v>
      </c>
      <c r="E70" s="352" t="s">
        <v>363</v>
      </c>
      <c r="F70" s="352">
        <v>96</v>
      </c>
      <c r="G70" s="352">
        <v>92</v>
      </c>
      <c r="H70" s="352">
        <v>94</v>
      </c>
      <c r="I70" s="352">
        <v>97</v>
      </c>
      <c r="J70" s="352">
        <v>94</v>
      </c>
      <c r="K70" s="352">
        <v>96</v>
      </c>
      <c r="L70" s="352">
        <f aca="true" t="shared" si="3" ref="L70:L101">SUM(F70:K70)</f>
        <v>569</v>
      </c>
      <c r="M70" s="352"/>
      <c r="N70" s="352"/>
      <c r="O70" s="354"/>
    </row>
    <row r="71" spans="1:15" ht="13.5" customHeight="1">
      <c r="A71" s="351" t="s">
        <v>459</v>
      </c>
      <c r="B71" s="39">
        <v>4</v>
      </c>
      <c r="C71" s="273">
        <v>6</v>
      </c>
      <c r="D71" s="267" t="s">
        <v>607</v>
      </c>
      <c r="E71" s="267" t="s">
        <v>277</v>
      </c>
      <c r="F71" s="267">
        <v>94</v>
      </c>
      <c r="G71" s="267">
        <v>95</v>
      </c>
      <c r="H71" s="267">
        <v>95</v>
      </c>
      <c r="I71" s="267">
        <v>95</v>
      </c>
      <c r="J71" s="267">
        <v>94</v>
      </c>
      <c r="K71" s="267">
        <v>96</v>
      </c>
      <c r="L71" s="39">
        <f t="shared" si="3"/>
        <v>569</v>
      </c>
      <c r="M71" s="39"/>
      <c r="N71" s="39"/>
      <c r="O71" s="267"/>
    </row>
    <row r="72" spans="1:15" ht="13.5" customHeight="1">
      <c r="A72" s="351" t="s">
        <v>460</v>
      </c>
      <c r="B72" s="39">
        <v>2</v>
      </c>
      <c r="C72" s="273">
        <v>15</v>
      </c>
      <c r="D72" s="267" t="s">
        <v>608</v>
      </c>
      <c r="E72" s="267" t="s">
        <v>609</v>
      </c>
      <c r="F72" s="267">
        <v>96</v>
      </c>
      <c r="G72" s="267">
        <v>95</v>
      </c>
      <c r="H72" s="267">
        <v>94</v>
      </c>
      <c r="I72" s="267">
        <v>95</v>
      </c>
      <c r="J72" s="267">
        <v>95</v>
      </c>
      <c r="K72" s="267">
        <v>94</v>
      </c>
      <c r="L72" s="39">
        <f t="shared" si="3"/>
        <v>569</v>
      </c>
      <c r="M72" s="39"/>
      <c r="N72" s="39"/>
      <c r="O72" s="267"/>
    </row>
    <row r="73" spans="1:15" ht="13.5" customHeight="1">
      <c r="A73" s="351" t="s">
        <v>461</v>
      </c>
      <c r="B73" s="352">
        <v>1</v>
      </c>
      <c r="C73" s="353">
        <v>14</v>
      </c>
      <c r="D73" s="165" t="s">
        <v>610</v>
      </c>
      <c r="E73" s="165" t="s">
        <v>561</v>
      </c>
      <c r="F73" s="165">
        <v>94</v>
      </c>
      <c r="G73" s="165">
        <v>98</v>
      </c>
      <c r="H73" s="165">
        <v>95</v>
      </c>
      <c r="I73" s="165">
        <v>93</v>
      </c>
      <c r="J73" s="165">
        <v>95</v>
      </c>
      <c r="K73" s="165">
        <v>94</v>
      </c>
      <c r="L73" s="352">
        <f t="shared" si="3"/>
        <v>569</v>
      </c>
      <c r="M73" s="352"/>
      <c r="N73" s="352"/>
      <c r="O73" s="354"/>
    </row>
    <row r="74" spans="1:15" ht="13.5" customHeight="1">
      <c r="A74" s="351" t="s">
        <v>463</v>
      </c>
      <c r="B74" s="352">
        <v>1</v>
      </c>
      <c r="C74" s="353">
        <v>25</v>
      </c>
      <c r="D74" s="165" t="s">
        <v>531</v>
      </c>
      <c r="E74" s="165" t="s">
        <v>231</v>
      </c>
      <c r="F74" s="165">
        <v>96</v>
      </c>
      <c r="G74" s="165">
        <v>96</v>
      </c>
      <c r="H74" s="165">
        <v>96</v>
      </c>
      <c r="I74" s="165">
        <v>95</v>
      </c>
      <c r="J74" s="165">
        <v>93</v>
      </c>
      <c r="K74" s="165">
        <v>93</v>
      </c>
      <c r="L74" s="352">
        <f t="shared" si="3"/>
        <v>569</v>
      </c>
      <c r="M74" s="352"/>
      <c r="N74" s="352"/>
      <c r="O74" s="354"/>
    </row>
    <row r="75" spans="1:15" ht="13.5" customHeight="1">
      <c r="A75" s="351" t="s">
        <v>464</v>
      </c>
      <c r="B75" s="39">
        <v>5</v>
      </c>
      <c r="C75" s="273">
        <v>40</v>
      </c>
      <c r="D75" s="267" t="s">
        <v>356</v>
      </c>
      <c r="E75" s="39" t="s">
        <v>357</v>
      </c>
      <c r="F75" s="267">
        <v>96</v>
      </c>
      <c r="G75" s="267">
        <v>94</v>
      </c>
      <c r="H75" s="267">
        <v>97</v>
      </c>
      <c r="I75" s="267">
        <v>96</v>
      </c>
      <c r="J75" s="267">
        <v>95</v>
      </c>
      <c r="K75" s="267">
        <v>91</v>
      </c>
      <c r="L75" s="39">
        <f t="shared" si="3"/>
        <v>569</v>
      </c>
      <c r="M75" s="39"/>
      <c r="N75" s="39"/>
      <c r="O75" s="267"/>
    </row>
    <row r="76" spans="1:15" ht="13.5" customHeight="1">
      <c r="A76" s="351" t="s">
        <v>465</v>
      </c>
      <c r="B76" s="39">
        <v>4</v>
      </c>
      <c r="C76" s="273">
        <v>29</v>
      </c>
      <c r="D76" s="273" t="s">
        <v>611</v>
      </c>
      <c r="E76" s="39" t="s">
        <v>230</v>
      </c>
      <c r="F76" s="39">
        <v>93</v>
      </c>
      <c r="G76" s="39">
        <v>95</v>
      </c>
      <c r="H76" s="39">
        <v>97</v>
      </c>
      <c r="I76" s="39">
        <v>99</v>
      </c>
      <c r="J76" s="39">
        <v>95</v>
      </c>
      <c r="K76" s="39">
        <v>90</v>
      </c>
      <c r="L76" s="39">
        <f t="shared" si="3"/>
        <v>569</v>
      </c>
      <c r="M76" s="39"/>
      <c r="N76" s="39"/>
      <c r="O76" s="274"/>
    </row>
    <row r="77" spans="1:15" ht="13.5" customHeight="1">
      <c r="A77" s="351" t="s">
        <v>466</v>
      </c>
      <c r="B77" s="39">
        <v>4</v>
      </c>
      <c r="C77" s="273">
        <v>10</v>
      </c>
      <c r="D77" s="39" t="s">
        <v>612</v>
      </c>
      <c r="E77" s="39" t="s">
        <v>231</v>
      </c>
      <c r="F77" s="39">
        <v>96</v>
      </c>
      <c r="G77" s="39">
        <v>93</v>
      </c>
      <c r="H77" s="39">
        <v>93</v>
      </c>
      <c r="I77" s="39">
        <v>94</v>
      </c>
      <c r="J77" s="39">
        <v>96</v>
      </c>
      <c r="K77" s="39">
        <v>96</v>
      </c>
      <c r="L77" s="39">
        <f t="shared" si="3"/>
        <v>568</v>
      </c>
      <c r="M77" s="39"/>
      <c r="N77" s="39"/>
      <c r="O77" s="274"/>
    </row>
    <row r="78" spans="1:15" ht="13.5" customHeight="1">
      <c r="A78" s="351" t="s">
        <v>467</v>
      </c>
      <c r="B78" s="352">
        <v>1</v>
      </c>
      <c r="C78" s="353">
        <v>43</v>
      </c>
      <c r="D78" s="165" t="s">
        <v>613</v>
      </c>
      <c r="E78" s="165" t="s">
        <v>236</v>
      </c>
      <c r="F78" s="165">
        <v>93</v>
      </c>
      <c r="G78" s="165">
        <v>95</v>
      </c>
      <c r="H78" s="165">
        <v>94</v>
      </c>
      <c r="I78" s="165">
        <v>96</v>
      </c>
      <c r="J78" s="165">
        <v>94</v>
      </c>
      <c r="K78" s="165">
        <v>96</v>
      </c>
      <c r="L78" s="352">
        <f t="shared" si="3"/>
        <v>568</v>
      </c>
      <c r="M78" s="352"/>
      <c r="N78" s="352"/>
      <c r="O78" s="354"/>
    </row>
    <row r="79" spans="1:15" ht="13.5" customHeight="1">
      <c r="A79" s="351" t="s">
        <v>468</v>
      </c>
      <c r="B79" s="39">
        <v>5</v>
      </c>
      <c r="C79" s="273">
        <v>35</v>
      </c>
      <c r="D79" s="273" t="s">
        <v>554</v>
      </c>
      <c r="E79" s="273" t="s">
        <v>346</v>
      </c>
      <c r="F79" s="39">
        <v>93</v>
      </c>
      <c r="G79" s="39">
        <v>93</v>
      </c>
      <c r="H79" s="39">
        <v>97</v>
      </c>
      <c r="I79" s="39">
        <v>94</v>
      </c>
      <c r="J79" s="39">
        <v>96</v>
      </c>
      <c r="K79" s="39">
        <v>95</v>
      </c>
      <c r="L79" s="39">
        <f t="shared" si="3"/>
        <v>568</v>
      </c>
      <c r="M79" s="39"/>
      <c r="N79" s="39"/>
      <c r="O79" s="274"/>
    </row>
    <row r="80" spans="1:15" ht="13.5" customHeight="1">
      <c r="A80" s="351" t="s">
        <v>469</v>
      </c>
      <c r="B80" s="39">
        <v>4</v>
      </c>
      <c r="C80" s="273">
        <v>4</v>
      </c>
      <c r="D80" s="267" t="s">
        <v>245</v>
      </c>
      <c r="E80" s="267" t="s">
        <v>383</v>
      </c>
      <c r="F80" s="267">
        <v>96</v>
      </c>
      <c r="G80" s="267">
        <v>94</v>
      </c>
      <c r="H80" s="267">
        <v>96</v>
      </c>
      <c r="I80" s="267">
        <v>94</v>
      </c>
      <c r="J80" s="267">
        <v>93</v>
      </c>
      <c r="K80" s="267">
        <v>95</v>
      </c>
      <c r="L80" s="39">
        <f t="shared" si="3"/>
        <v>568</v>
      </c>
      <c r="M80" s="39"/>
      <c r="N80" s="39"/>
      <c r="O80" s="267"/>
    </row>
    <row r="81" spans="1:15" ht="13.5" customHeight="1">
      <c r="A81" s="351" t="s">
        <v>470</v>
      </c>
      <c r="B81" s="39">
        <v>4</v>
      </c>
      <c r="C81" s="273">
        <v>24</v>
      </c>
      <c r="D81" s="273" t="s">
        <v>614</v>
      </c>
      <c r="E81" s="273" t="s">
        <v>238</v>
      </c>
      <c r="F81" s="39">
        <v>98</v>
      </c>
      <c r="G81" s="39">
        <v>95</v>
      </c>
      <c r="H81" s="39">
        <v>92</v>
      </c>
      <c r="I81" s="39">
        <v>95</v>
      </c>
      <c r="J81" s="39">
        <v>95</v>
      </c>
      <c r="K81" s="39">
        <v>93</v>
      </c>
      <c r="L81" s="39">
        <f t="shared" si="3"/>
        <v>568</v>
      </c>
      <c r="M81" s="39"/>
      <c r="N81" s="39"/>
      <c r="O81" s="272"/>
    </row>
    <row r="82" spans="1:15" ht="13.5" customHeight="1">
      <c r="A82" s="351" t="s">
        <v>471</v>
      </c>
      <c r="B82" s="39">
        <v>4</v>
      </c>
      <c r="C82" s="273">
        <v>48</v>
      </c>
      <c r="D82" s="267" t="s">
        <v>615</v>
      </c>
      <c r="E82" s="267" t="s">
        <v>231</v>
      </c>
      <c r="F82" s="267">
        <v>97</v>
      </c>
      <c r="G82" s="267">
        <v>94</v>
      </c>
      <c r="H82" s="267">
        <v>95</v>
      </c>
      <c r="I82" s="267">
        <v>95</v>
      </c>
      <c r="J82" s="267">
        <v>95</v>
      </c>
      <c r="K82" s="267">
        <v>92</v>
      </c>
      <c r="L82" s="39">
        <f t="shared" si="3"/>
        <v>568</v>
      </c>
      <c r="M82" s="39"/>
      <c r="N82" s="39"/>
      <c r="O82" s="267"/>
    </row>
    <row r="83" spans="1:15" ht="13.5" customHeight="1">
      <c r="A83" s="351" t="s">
        <v>472</v>
      </c>
      <c r="B83" s="39">
        <v>5</v>
      </c>
      <c r="C83" s="273">
        <v>19</v>
      </c>
      <c r="D83" s="267" t="s">
        <v>341</v>
      </c>
      <c r="E83" s="267" t="s">
        <v>342</v>
      </c>
      <c r="F83" s="267">
        <v>92</v>
      </c>
      <c r="G83" s="267">
        <v>96</v>
      </c>
      <c r="H83" s="267">
        <v>94</v>
      </c>
      <c r="I83" s="267">
        <v>95</v>
      </c>
      <c r="J83" s="267">
        <v>96</v>
      </c>
      <c r="K83" s="267">
        <v>94</v>
      </c>
      <c r="L83" s="39">
        <f t="shared" si="3"/>
        <v>567</v>
      </c>
      <c r="M83" s="39"/>
      <c r="N83" s="39"/>
      <c r="O83" s="267"/>
    </row>
    <row r="84" spans="1:15" ht="13.5" customHeight="1">
      <c r="A84" s="351" t="s">
        <v>473</v>
      </c>
      <c r="B84" s="39">
        <v>4</v>
      </c>
      <c r="C84" s="273">
        <v>22</v>
      </c>
      <c r="D84" s="267" t="s">
        <v>616</v>
      </c>
      <c r="E84" s="267" t="s">
        <v>242</v>
      </c>
      <c r="F84" s="267">
        <v>97</v>
      </c>
      <c r="G84" s="267">
        <v>96</v>
      </c>
      <c r="H84" s="267">
        <v>95</v>
      </c>
      <c r="I84" s="267">
        <v>93</v>
      </c>
      <c r="J84" s="267">
        <v>92</v>
      </c>
      <c r="K84" s="267">
        <v>94</v>
      </c>
      <c r="L84" s="39">
        <f t="shared" si="3"/>
        <v>567</v>
      </c>
      <c r="M84" s="39"/>
      <c r="N84" s="39"/>
      <c r="O84" s="267"/>
    </row>
    <row r="85" spans="1:15" ht="13.5" customHeight="1">
      <c r="A85" s="351" t="s">
        <v>474</v>
      </c>
      <c r="B85" s="39">
        <v>3</v>
      </c>
      <c r="C85" s="273">
        <v>34</v>
      </c>
      <c r="D85" s="267" t="s">
        <v>540</v>
      </c>
      <c r="E85" s="267" t="s">
        <v>597</v>
      </c>
      <c r="F85" s="267">
        <v>91</v>
      </c>
      <c r="G85" s="267">
        <v>97</v>
      </c>
      <c r="H85" s="267">
        <v>98</v>
      </c>
      <c r="I85" s="267">
        <v>94</v>
      </c>
      <c r="J85" s="267">
        <v>94</v>
      </c>
      <c r="K85" s="267">
        <v>93</v>
      </c>
      <c r="L85" s="39">
        <f t="shared" si="3"/>
        <v>567</v>
      </c>
      <c r="M85" s="39"/>
      <c r="N85" s="39"/>
      <c r="O85" s="267"/>
    </row>
    <row r="86" spans="1:15" ht="13.5" customHeight="1">
      <c r="A86" s="351" t="s">
        <v>475</v>
      </c>
      <c r="B86" s="352">
        <v>1</v>
      </c>
      <c r="C86" s="353">
        <v>30</v>
      </c>
      <c r="D86" s="353" t="s">
        <v>617</v>
      </c>
      <c r="E86" s="352" t="s">
        <v>331</v>
      </c>
      <c r="F86" s="352">
        <v>96</v>
      </c>
      <c r="G86" s="352">
        <v>95</v>
      </c>
      <c r="H86" s="352">
        <v>94</v>
      </c>
      <c r="I86" s="352">
        <v>96</v>
      </c>
      <c r="J86" s="352">
        <v>93</v>
      </c>
      <c r="K86" s="352">
        <v>93</v>
      </c>
      <c r="L86" s="352">
        <f t="shared" si="3"/>
        <v>567</v>
      </c>
      <c r="M86" s="352"/>
      <c r="N86" s="352"/>
      <c r="O86" s="354"/>
    </row>
    <row r="87" spans="1:15" ht="13.5" customHeight="1">
      <c r="A87" s="351" t="s">
        <v>476</v>
      </c>
      <c r="B87" s="39">
        <v>4</v>
      </c>
      <c r="C87" s="273">
        <v>11</v>
      </c>
      <c r="D87" s="267" t="s">
        <v>618</v>
      </c>
      <c r="E87" s="39" t="s">
        <v>619</v>
      </c>
      <c r="F87" s="267">
        <v>92</v>
      </c>
      <c r="G87" s="267">
        <v>93</v>
      </c>
      <c r="H87" s="267">
        <v>95</v>
      </c>
      <c r="I87" s="267">
        <v>96</v>
      </c>
      <c r="J87" s="267">
        <v>95</v>
      </c>
      <c r="K87" s="267">
        <v>95</v>
      </c>
      <c r="L87" s="39">
        <f t="shared" si="3"/>
        <v>566</v>
      </c>
      <c r="M87" s="39"/>
      <c r="N87" s="39"/>
      <c r="O87" s="267"/>
    </row>
    <row r="88" spans="1:15" ht="13.5" customHeight="1">
      <c r="A88" s="351" t="s">
        <v>477</v>
      </c>
      <c r="B88" s="39">
        <v>5</v>
      </c>
      <c r="C88" s="273">
        <v>34</v>
      </c>
      <c r="D88" s="267" t="s">
        <v>541</v>
      </c>
      <c r="E88" s="39" t="s">
        <v>597</v>
      </c>
      <c r="F88" s="267">
        <v>92</v>
      </c>
      <c r="G88" s="267">
        <v>96</v>
      </c>
      <c r="H88" s="267">
        <v>95</v>
      </c>
      <c r="I88" s="267">
        <v>93</v>
      </c>
      <c r="J88" s="267">
        <v>95</v>
      </c>
      <c r="K88" s="267">
        <v>95</v>
      </c>
      <c r="L88" s="39">
        <f t="shared" si="3"/>
        <v>566</v>
      </c>
      <c r="M88" s="39"/>
      <c r="N88" s="39"/>
      <c r="O88" s="267"/>
    </row>
    <row r="89" spans="1:15" ht="13.5" customHeight="1">
      <c r="A89" s="351" t="s">
        <v>478</v>
      </c>
      <c r="B89" s="352">
        <v>1</v>
      </c>
      <c r="C89" s="353">
        <v>5</v>
      </c>
      <c r="D89" s="353" t="s">
        <v>620</v>
      </c>
      <c r="E89" s="353" t="s">
        <v>337</v>
      </c>
      <c r="F89" s="352">
        <v>93</v>
      </c>
      <c r="G89" s="352">
        <v>93</v>
      </c>
      <c r="H89" s="352">
        <v>94</v>
      </c>
      <c r="I89" s="352">
        <v>97</v>
      </c>
      <c r="J89" s="352">
        <v>94</v>
      </c>
      <c r="K89" s="352">
        <v>95</v>
      </c>
      <c r="L89" s="352">
        <f t="shared" si="3"/>
        <v>566</v>
      </c>
      <c r="M89" s="352"/>
      <c r="N89" s="352"/>
      <c r="O89" s="354"/>
    </row>
    <row r="90" spans="1:15" ht="13.5" customHeight="1">
      <c r="A90" s="351" t="s">
        <v>479</v>
      </c>
      <c r="B90" s="352">
        <v>1</v>
      </c>
      <c r="C90" s="353">
        <v>34</v>
      </c>
      <c r="D90" s="353" t="s">
        <v>539</v>
      </c>
      <c r="E90" s="352" t="s">
        <v>597</v>
      </c>
      <c r="F90" s="352">
        <v>96</v>
      </c>
      <c r="G90" s="352">
        <v>92</v>
      </c>
      <c r="H90" s="352">
        <v>96</v>
      </c>
      <c r="I90" s="352">
        <v>95</v>
      </c>
      <c r="J90" s="352">
        <v>93</v>
      </c>
      <c r="K90" s="352">
        <v>94</v>
      </c>
      <c r="L90" s="352">
        <f t="shared" si="3"/>
        <v>566</v>
      </c>
      <c r="M90" s="352"/>
      <c r="N90" s="352"/>
      <c r="O90" s="354"/>
    </row>
    <row r="91" spans="1:15" ht="13.5" customHeight="1">
      <c r="A91" s="351" t="s">
        <v>480</v>
      </c>
      <c r="B91" s="39">
        <v>3</v>
      </c>
      <c r="C91" s="273">
        <v>47</v>
      </c>
      <c r="D91" s="267" t="s">
        <v>621</v>
      </c>
      <c r="E91" s="267" t="s">
        <v>622</v>
      </c>
      <c r="F91" s="267">
        <v>94</v>
      </c>
      <c r="G91" s="267">
        <v>94</v>
      </c>
      <c r="H91" s="267">
        <v>95</v>
      </c>
      <c r="I91" s="267">
        <v>95</v>
      </c>
      <c r="J91" s="267">
        <v>96</v>
      </c>
      <c r="K91" s="267">
        <v>92</v>
      </c>
      <c r="L91" s="39">
        <f t="shared" si="3"/>
        <v>566</v>
      </c>
      <c r="M91" s="39"/>
      <c r="N91" s="39"/>
      <c r="O91" s="267"/>
    </row>
    <row r="92" spans="1:15" ht="13.5" customHeight="1">
      <c r="A92" s="351" t="s">
        <v>481</v>
      </c>
      <c r="B92" s="39">
        <v>4</v>
      </c>
      <c r="C92" s="273">
        <v>17</v>
      </c>
      <c r="D92" s="267" t="s">
        <v>623</v>
      </c>
      <c r="E92" s="356" t="s">
        <v>328</v>
      </c>
      <c r="F92" s="267">
        <v>95</v>
      </c>
      <c r="G92" s="267">
        <v>96</v>
      </c>
      <c r="H92" s="267">
        <v>95</v>
      </c>
      <c r="I92" s="267">
        <v>94</v>
      </c>
      <c r="J92" s="267">
        <v>94</v>
      </c>
      <c r="K92" s="267">
        <v>92</v>
      </c>
      <c r="L92" s="39">
        <f t="shared" si="3"/>
        <v>566</v>
      </c>
      <c r="M92" s="39"/>
      <c r="N92" s="39"/>
      <c r="O92" s="267"/>
    </row>
    <row r="93" spans="1:15" ht="13.5" customHeight="1">
      <c r="A93" s="351" t="s">
        <v>482</v>
      </c>
      <c r="B93" s="39">
        <v>2</v>
      </c>
      <c r="C93" s="273">
        <v>17</v>
      </c>
      <c r="D93" s="267" t="s">
        <v>330</v>
      </c>
      <c r="E93" s="267" t="s">
        <v>328</v>
      </c>
      <c r="F93" s="267">
        <v>93</v>
      </c>
      <c r="G93" s="267">
        <v>91</v>
      </c>
      <c r="H93" s="267">
        <v>94</v>
      </c>
      <c r="I93" s="267">
        <v>95</v>
      </c>
      <c r="J93" s="267">
        <v>95</v>
      </c>
      <c r="K93" s="267">
        <v>97</v>
      </c>
      <c r="L93" s="39">
        <f t="shared" si="3"/>
        <v>565</v>
      </c>
      <c r="M93" s="39"/>
      <c r="N93" s="39"/>
      <c r="O93" s="267"/>
    </row>
    <row r="94" spans="1:15" ht="13.5" customHeight="1">
      <c r="A94" s="351" t="s">
        <v>483</v>
      </c>
      <c r="B94" s="39">
        <v>5</v>
      </c>
      <c r="C94" s="273">
        <v>37</v>
      </c>
      <c r="D94" s="273" t="s">
        <v>307</v>
      </c>
      <c r="E94" s="273" t="s">
        <v>308</v>
      </c>
      <c r="F94" s="39">
        <v>94</v>
      </c>
      <c r="G94" s="39">
        <v>94</v>
      </c>
      <c r="H94" s="39">
        <v>95</v>
      </c>
      <c r="I94" s="39">
        <v>95</v>
      </c>
      <c r="J94" s="39">
        <v>92</v>
      </c>
      <c r="K94" s="39">
        <v>95</v>
      </c>
      <c r="L94" s="39">
        <f t="shared" si="3"/>
        <v>565</v>
      </c>
      <c r="M94" s="39"/>
      <c r="N94" s="39"/>
      <c r="O94" s="274"/>
    </row>
    <row r="95" spans="1:15" ht="13.5" customHeight="1">
      <c r="A95" s="351" t="s">
        <v>484</v>
      </c>
      <c r="B95" s="39">
        <v>4</v>
      </c>
      <c r="C95" s="273">
        <v>26</v>
      </c>
      <c r="D95" s="267" t="s">
        <v>624</v>
      </c>
      <c r="E95" s="267" t="s">
        <v>619</v>
      </c>
      <c r="F95" s="267">
        <v>94</v>
      </c>
      <c r="G95" s="267">
        <v>96</v>
      </c>
      <c r="H95" s="267">
        <v>90</v>
      </c>
      <c r="I95" s="267">
        <v>94</v>
      </c>
      <c r="J95" s="267">
        <v>97</v>
      </c>
      <c r="K95" s="267">
        <v>94</v>
      </c>
      <c r="L95" s="39">
        <f t="shared" si="3"/>
        <v>565</v>
      </c>
      <c r="M95" s="39"/>
      <c r="N95" s="39"/>
      <c r="O95" s="267"/>
    </row>
    <row r="96" spans="1:15" ht="13.5" customHeight="1">
      <c r="A96" s="351" t="s">
        <v>485</v>
      </c>
      <c r="B96" s="39">
        <v>3</v>
      </c>
      <c r="C96" s="273">
        <v>3</v>
      </c>
      <c r="D96" s="273" t="s">
        <v>625</v>
      </c>
      <c r="E96" s="39" t="s">
        <v>236</v>
      </c>
      <c r="F96" s="39">
        <v>92</v>
      </c>
      <c r="G96" s="39">
        <v>96</v>
      </c>
      <c r="H96" s="39">
        <v>95</v>
      </c>
      <c r="I96" s="39">
        <v>91</v>
      </c>
      <c r="J96" s="39">
        <v>97</v>
      </c>
      <c r="K96" s="39">
        <v>94</v>
      </c>
      <c r="L96" s="39">
        <f t="shared" si="3"/>
        <v>565</v>
      </c>
      <c r="M96" s="39"/>
      <c r="N96" s="39"/>
      <c r="O96" s="274"/>
    </row>
    <row r="97" spans="1:15" ht="13.5" customHeight="1">
      <c r="A97" s="351" t="s">
        <v>486</v>
      </c>
      <c r="B97" s="39">
        <v>3</v>
      </c>
      <c r="C97" s="273">
        <v>22</v>
      </c>
      <c r="D97" s="267" t="s">
        <v>275</v>
      </c>
      <c r="E97" s="267" t="s">
        <v>242</v>
      </c>
      <c r="F97" s="267">
        <v>93</v>
      </c>
      <c r="G97" s="267">
        <v>92</v>
      </c>
      <c r="H97" s="267">
        <v>95</v>
      </c>
      <c r="I97" s="267">
        <v>96</v>
      </c>
      <c r="J97" s="267">
        <v>96</v>
      </c>
      <c r="K97" s="267">
        <v>93</v>
      </c>
      <c r="L97" s="39">
        <f t="shared" si="3"/>
        <v>565</v>
      </c>
      <c r="M97" s="39"/>
      <c r="N97" s="39"/>
      <c r="O97" s="267"/>
    </row>
    <row r="98" spans="1:15" ht="13.5" customHeight="1">
      <c r="A98" s="351" t="s">
        <v>487</v>
      </c>
      <c r="B98" s="264">
        <v>6</v>
      </c>
      <c r="C98" s="279">
        <v>48</v>
      </c>
      <c r="D98" s="262" t="s">
        <v>246</v>
      </c>
      <c r="E98" s="262" t="s">
        <v>231</v>
      </c>
      <c r="F98" s="262">
        <v>89</v>
      </c>
      <c r="G98" s="262">
        <v>96</v>
      </c>
      <c r="H98" s="262">
        <v>95</v>
      </c>
      <c r="I98" s="262">
        <v>93</v>
      </c>
      <c r="J98" s="262">
        <v>97</v>
      </c>
      <c r="K98" s="262">
        <v>94</v>
      </c>
      <c r="L98" s="264">
        <f t="shared" si="3"/>
        <v>564</v>
      </c>
      <c r="M98" s="264"/>
      <c r="N98" s="264"/>
      <c r="O98" s="262"/>
    </row>
    <row r="99" spans="1:15" ht="13.5" customHeight="1">
      <c r="A99" s="351" t="s">
        <v>488</v>
      </c>
      <c r="B99" s="39">
        <v>3</v>
      </c>
      <c r="C99" s="273">
        <v>28</v>
      </c>
      <c r="D99" s="267" t="s">
        <v>254</v>
      </c>
      <c r="E99" s="267" t="s">
        <v>234</v>
      </c>
      <c r="F99" s="267">
        <v>94</v>
      </c>
      <c r="G99" s="267">
        <v>95</v>
      </c>
      <c r="H99" s="267">
        <v>92</v>
      </c>
      <c r="I99" s="267">
        <v>94</v>
      </c>
      <c r="J99" s="267">
        <v>95</v>
      </c>
      <c r="K99" s="267">
        <v>94</v>
      </c>
      <c r="L99" s="39">
        <f t="shared" si="3"/>
        <v>564</v>
      </c>
      <c r="M99" s="39"/>
      <c r="N99" s="39"/>
      <c r="O99" s="267"/>
    </row>
    <row r="100" spans="1:15" ht="13.5" customHeight="1">
      <c r="A100" s="351" t="s">
        <v>489</v>
      </c>
      <c r="B100" s="352">
        <v>1</v>
      </c>
      <c r="C100" s="353">
        <v>19</v>
      </c>
      <c r="D100" s="359" t="s">
        <v>544</v>
      </c>
      <c r="E100" s="352" t="s">
        <v>342</v>
      </c>
      <c r="F100" s="352">
        <v>92</v>
      </c>
      <c r="G100" s="352">
        <v>95</v>
      </c>
      <c r="H100" s="352">
        <v>94</v>
      </c>
      <c r="I100" s="352">
        <v>95</v>
      </c>
      <c r="J100" s="352">
        <v>94</v>
      </c>
      <c r="K100" s="352">
        <v>94</v>
      </c>
      <c r="L100" s="352">
        <f t="shared" si="3"/>
        <v>564</v>
      </c>
      <c r="M100" s="352"/>
      <c r="N100" s="352"/>
      <c r="O100" s="354"/>
    </row>
    <row r="101" spans="1:15" ht="13.5" customHeight="1">
      <c r="A101" s="351" t="s">
        <v>490</v>
      </c>
      <c r="B101" s="39">
        <v>5</v>
      </c>
      <c r="C101" s="273">
        <v>46</v>
      </c>
      <c r="D101" s="267" t="s">
        <v>626</v>
      </c>
      <c r="E101" s="39" t="s">
        <v>627</v>
      </c>
      <c r="F101" s="267">
        <v>96</v>
      </c>
      <c r="G101" s="267">
        <v>94</v>
      </c>
      <c r="H101" s="267">
        <v>94</v>
      </c>
      <c r="I101" s="267">
        <v>93</v>
      </c>
      <c r="J101" s="267">
        <v>93</v>
      </c>
      <c r="K101" s="267">
        <v>94</v>
      </c>
      <c r="L101" s="39">
        <f t="shared" si="3"/>
        <v>564</v>
      </c>
      <c r="M101" s="39"/>
      <c r="N101" s="39"/>
      <c r="O101" s="267"/>
    </row>
    <row r="102" spans="1:15" ht="13.5" customHeight="1">
      <c r="A102" s="351" t="s">
        <v>491</v>
      </c>
      <c r="B102" s="39">
        <v>4</v>
      </c>
      <c r="C102" s="273">
        <v>14</v>
      </c>
      <c r="D102" s="360" t="s">
        <v>628</v>
      </c>
      <c r="E102" s="39" t="s">
        <v>229</v>
      </c>
      <c r="F102" s="39">
        <v>95</v>
      </c>
      <c r="G102" s="39">
        <v>94</v>
      </c>
      <c r="H102" s="39">
        <v>95</v>
      </c>
      <c r="I102" s="39">
        <v>94</v>
      </c>
      <c r="J102" s="39">
        <v>92</v>
      </c>
      <c r="K102" s="39">
        <v>94</v>
      </c>
      <c r="L102" s="39">
        <f aca="true" t="shared" si="4" ref="L102:L133">SUM(F102:K102)</f>
        <v>564</v>
      </c>
      <c r="M102" s="39"/>
      <c r="N102" s="39"/>
      <c r="O102" s="274"/>
    </row>
    <row r="103" spans="1:15" ht="13.5" customHeight="1">
      <c r="A103" s="351" t="s">
        <v>492</v>
      </c>
      <c r="B103" s="352">
        <v>1</v>
      </c>
      <c r="C103" s="353">
        <v>47</v>
      </c>
      <c r="D103" s="353" t="s">
        <v>629</v>
      </c>
      <c r="E103" s="352" t="s">
        <v>630</v>
      </c>
      <c r="F103" s="352">
        <v>89</v>
      </c>
      <c r="G103" s="352">
        <v>95</v>
      </c>
      <c r="H103" s="352">
        <v>93</v>
      </c>
      <c r="I103" s="352">
        <v>98</v>
      </c>
      <c r="J103" s="352">
        <v>96</v>
      </c>
      <c r="K103" s="352">
        <v>93</v>
      </c>
      <c r="L103" s="352">
        <f t="shared" si="4"/>
        <v>564</v>
      </c>
      <c r="M103" s="352"/>
      <c r="N103" s="352"/>
      <c r="O103" s="354"/>
    </row>
    <row r="104" spans="1:15" ht="13.5" customHeight="1">
      <c r="A104" s="351" t="s">
        <v>493</v>
      </c>
      <c r="B104" s="39">
        <v>2</v>
      </c>
      <c r="C104" s="273">
        <v>43</v>
      </c>
      <c r="D104" s="273" t="s">
        <v>259</v>
      </c>
      <c r="E104" s="39" t="s">
        <v>236</v>
      </c>
      <c r="F104" s="39">
        <v>97</v>
      </c>
      <c r="G104" s="39">
        <v>93</v>
      </c>
      <c r="H104" s="39">
        <v>94</v>
      </c>
      <c r="I104" s="39">
        <v>95</v>
      </c>
      <c r="J104" s="39">
        <v>92</v>
      </c>
      <c r="K104" s="39">
        <v>93</v>
      </c>
      <c r="L104" s="39">
        <f t="shared" si="4"/>
        <v>564</v>
      </c>
      <c r="M104" s="39"/>
      <c r="N104" s="39"/>
      <c r="O104" s="274"/>
    </row>
    <row r="105" spans="1:15" ht="13.5" customHeight="1">
      <c r="A105" s="351" t="s">
        <v>494</v>
      </c>
      <c r="B105" s="39">
        <v>5</v>
      </c>
      <c r="C105" s="273">
        <v>29</v>
      </c>
      <c r="D105" s="273" t="s">
        <v>631</v>
      </c>
      <c r="E105" s="273" t="s">
        <v>230</v>
      </c>
      <c r="F105" s="39">
        <v>93</v>
      </c>
      <c r="G105" s="39">
        <v>95</v>
      </c>
      <c r="H105" s="39">
        <v>90</v>
      </c>
      <c r="I105" s="39">
        <v>95</v>
      </c>
      <c r="J105" s="39">
        <v>96</v>
      </c>
      <c r="K105" s="39">
        <v>94</v>
      </c>
      <c r="L105" s="39">
        <f t="shared" si="4"/>
        <v>563</v>
      </c>
      <c r="M105" s="39"/>
      <c r="N105" s="39"/>
      <c r="O105" s="274"/>
    </row>
    <row r="106" spans="1:15" ht="13.5" customHeight="1">
      <c r="A106" s="351" t="s">
        <v>495</v>
      </c>
      <c r="B106" s="39">
        <v>4</v>
      </c>
      <c r="C106" s="273">
        <v>41</v>
      </c>
      <c r="D106" s="273" t="s">
        <v>632</v>
      </c>
      <c r="E106" s="39" t="s">
        <v>619</v>
      </c>
      <c r="F106" s="39">
        <v>91</v>
      </c>
      <c r="G106" s="39">
        <v>93</v>
      </c>
      <c r="H106" s="39">
        <v>98</v>
      </c>
      <c r="I106" s="39">
        <v>92</v>
      </c>
      <c r="J106" s="39">
        <v>96</v>
      </c>
      <c r="K106" s="39">
        <v>93</v>
      </c>
      <c r="L106" s="39">
        <f t="shared" si="4"/>
        <v>563</v>
      </c>
      <c r="M106" s="39"/>
      <c r="N106" s="39"/>
      <c r="O106" s="274"/>
    </row>
    <row r="107" spans="1:15" ht="13.5" customHeight="1">
      <c r="A107" s="351" t="s">
        <v>633</v>
      </c>
      <c r="B107" s="39">
        <v>2</v>
      </c>
      <c r="C107" s="273">
        <v>8</v>
      </c>
      <c r="D107" s="273" t="s">
        <v>634</v>
      </c>
      <c r="E107" s="39" t="s">
        <v>366</v>
      </c>
      <c r="F107" s="39">
        <v>96</v>
      </c>
      <c r="G107" s="39">
        <v>94</v>
      </c>
      <c r="H107" s="39">
        <v>92</v>
      </c>
      <c r="I107" s="39">
        <v>95</v>
      </c>
      <c r="J107" s="39">
        <v>93</v>
      </c>
      <c r="K107" s="39">
        <v>93</v>
      </c>
      <c r="L107" s="39">
        <f t="shared" si="4"/>
        <v>563</v>
      </c>
      <c r="M107" s="39"/>
      <c r="N107" s="39"/>
      <c r="O107" s="272"/>
    </row>
    <row r="108" spans="1:15" ht="13.5" customHeight="1">
      <c r="A108" s="351" t="s">
        <v>635</v>
      </c>
      <c r="B108" s="39">
        <v>2</v>
      </c>
      <c r="C108" s="273">
        <v>4</v>
      </c>
      <c r="D108" s="267" t="s">
        <v>371</v>
      </c>
      <c r="E108" s="267" t="s">
        <v>328</v>
      </c>
      <c r="F108" s="267">
        <v>95</v>
      </c>
      <c r="G108" s="267">
        <v>95</v>
      </c>
      <c r="H108" s="267">
        <v>95</v>
      </c>
      <c r="I108" s="267">
        <v>92</v>
      </c>
      <c r="J108" s="267">
        <v>95</v>
      </c>
      <c r="K108" s="267">
        <v>91</v>
      </c>
      <c r="L108" s="39">
        <f t="shared" si="4"/>
        <v>563</v>
      </c>
      <c r="M108" s="39"/>
      <c r="N108" s="39"/>
      <c r="O108" s="267"/>
    </row>
    <row r="109" spans="1:15" ht="13.5" customHeight="1">
      <c r="A109" s="351" t="s">
        <v>636</v>
      </c>
      <c r="B109" s="352">
        <v>1</v>
      </c>
      <c r="C109" s="353">
        <v>17</v>
      </c>
      <c r="D109" s="352" t="s">
        <v>571</v>
      </c>
      <c r="E109" s="353" t="s">
        <v>328</v>
      </c>
      <c r="F109" s="352">
        <v>92</v>
      </c>
      <c r="G109" s="352">
        <v>96</v>
      </c>
      <c r="H109" s="352">
        <v>89</v>
      </c>
      <c r="I109" s="352">
        <v>95</v>
      </c>
      <c r="J109" s="352">
        <v>94</v>
      </c>
      <c r="K109" s="352">
        <v>96</v>
      </c>
      <c r="L109" s="352">
        <f t="shared" si="4"/>
        <v>562</v>
      </c>
      <c r="M109" s="352"/>
      <c r="N109" s="352"/>
      <c r="O109" s="354"/>
    </row>
    <row r="110" spans="1:15" ht="13.5" customHeight="1">
      <c r="A110" s="351" t="s">
        <v>637</v>
      </c>
      <c r="B110" s="352">
        <v>1</v>
      </c>
      <c r="C110" s="353">
        <v>8</v>
      </c>
      <c r="D110" s="353" t="s">
        <v>638</v>
      </c>
      <c r="E110" s="352" t="s">
        <v>366</v>
      </c>
      <c r="F110" s="352">
        <v>92</v>
      </c>
      <c r="G110" s="352">
        <v>94</v>
      </c>
      <c r="H110" s="352">
        <v>94</v>
      </c>
      <c r="I110" s="352">
        <v>92</v>
      </c>
      <c r="J110" s="352">
        <v>94</v>
      </c>
      <c r="K110" s="352">
        <v>96</v>
      </c>
      <c r="L110" s="352">
        <f t="shared" si="4"/>
        <v>562</v>
      </c>
      <c r="M110" s="352"/>
      <c r="N110" s="352"/>
      <c r="O110" s="354"/>
    </row>
    <row r="111" spans="1:15" ht="13.5" customHeight="1">
      <c r="A111" s="351" t="s">
        <v>639</v>
      </c>
      <c r="B111" s="264">
        <v>6</v>
      </c>
      <c r="C111" s="279">
        <v>47</v>
      </c>
      <c r="D111" s="279" t="s">
        <v>270</v>
      </c>
      <c r="E111" s="264" t="s">
        <v>640</v>
      </c>
      <c r="F111" s="264">
        <v>93</v>
      </c>
      <c r="G111" s="264">
        <v>94</v>
      </c>
      <c r="H111" s="264">
        <v>93</v>
      </c>
      <c r="I111" s="264">
        <v>93</v>
      </c>
      <c r="J111" s="264">
        <v>93</v>
      </c>
      <c r="K111" s="264">
        <v>96</v>
      </c>
      <c r="L111" s="264">
        <f t="shared" si="4"/>
        <v>562</v>
      </c>
      <c r="M111" s="264"/>
      <c r="N111" s="264"/>
      <c r="O111" s="268"/>
    </row>
    <row r="112" spans="1:15" ht="13.5" customHeight="1">
      <c r="A112" s="351" t="s">
        <v>641</v>
      </c>
      <c r="B112" s="39">
        <v>3</v>
      </c>
      <c r="C112" s="273">
        <v>11</v>
      </c>
      <c r="D112" s="267" t="s">
        <v>642</v>
      </c>
      <c r="E112" s="39" t="s">
        <v>235</v>
      </c>
      <c r="F112" s="267">
        <v>95</v>
      </c>
      <c r="G112" s="267">
        <v>93</v>
      </c>
      <c r="H112" s="267">
        <v>92</v>
      </c>
      <c r="I112" s="267">
        <v>94</v>
      </c>
      <c r="J112" s="267">
        <v>92</v>
      </c>
      <c r="K112" s="267">
        <v>96</v>
      </c>
      <c r="L112" s="39">
        <f t="shared" si="4"/>
        <v>562</v>
      </c>
      <c r="M112" s="39"/>
      <c r="N112" s="39"/>
      <c r="O112" s="267"/>
    </row>
    <row r="113" spans="1:15" ht="13.5" customHeight="1">
      <c r="A113" s="351" t="s">
        <v>643</v>
      </c>
      <c r="B113" s="39">
        <v>5</v>
      </c>
      <c r="C113" s="273">
        <v>22</v>
      </c>
      <c r="D113" s="267" t="s">
        <v>274</v>
      </c>
      <c r="E113" s="39" t="s">
        <v>242</v>
      </c>
      <c r="F113" s="267">
        <v>98</v>
      </c>
      <c r="G113" s="267">
        <v>92</v>
      </c>
      <c r="H113" s="267">
        <v>93</v>
      </c>
      <c r="I113" s="267">
        <v>92</v>
      </c>
      <c r="J113" s="267">
        <v>93</v>
      </c>
      <c r="K113" s="267">
        <v>94</v>
      </c>
      <c r="L113" s="39">
        <f t="shared" si="4"/>
        <v>562</v>
      </c>
      <c r="M113" s="39"/>
      <c r="N113" s="39"/>
      <c r="O113" s="267"/>
    </row>
    <row r="114" spans="1:15" ht="13.5" customHeight="1">
      <c r="A114" s="351" t="s">
        <v>644</v>
      </c>
      <c r="B114" s="352">
        <v>1</v>
      </c>
      <c r="C114" s="353">
        <v>22</v>
      </c>
      <c r="D114" s="165" t="s">
        <v>546</v>
      </c>
      <c r="E114" s="165" t="s">
        <v>242</v>
      </c>
      <c r="F114" s="165">
        <v>92</v>
      </c>
      <c r="G114" s="165">
        <v>95</v>
      </c>
      <c r="H114" s="165">
        <v>94</v>
      </c>
      <c r="I114" s="165">
        <v>95</v>
      </c>
      <c r="J114" s="165">
        <v>93</v>
      </c>
      <c r="K114" s="165">
        <v>93</v>
      </c>
      <c r="L114" s="352">
        <f t="shared" si="4"/>
        <v>562</v>
      </c>
      <c r="M114" s="352"/>
      <c r="N114" s="352"/>
      <c r="O114" s="354"/>
    </row>
    <row r="115" spans="1:15" ht="13.5" customHeight="1">
      <c r="A115" s="351" t="s">
        <v>645</v>
      </c>
      <c r="B115" s="39">
        <v>3</v>
      </c>
      <c r="C115" s="273">
        <v>33</v>
      </c>
      <c r="D115" s="273" t="s">
        <v>646</v>
      </c>
      <c r="E115" s="39" t="s">
        <v>555</v>
      </c>
      <c r="F115" s="39">
        <v>91</v>
      </c>
      <c r="G115" s="39">
        <v>93</v>
      </c>
      <c r="H115" s="39">
        <v>99</v>
      </c>
      <c r="I115" s="39">
        <v>94</v>
      </c>
      <c r="J115" s="39">
        <v>93</v>
      </c>
      <c r="K115" s="39">
        <v>92</v>
      </c>
      <c r="L115" s="39">
        <f t="shared" si="4"/>
        <v>562</v>
      </c>
      <c r="M115" s="39"/>
      <c r="N115" s="39"/>
      <c r="O115" s="274"/>
    </row>
    <row r="116" spans="1:15" ht="13.5" customHeight="1">
      <c r="A116" s="351" t="s">
        <v>647</v>
      </c>
      <c r="B116" s="352">
        <v>1</v>
      </c>
      <c r="C116" s="353">
        <v>27</v>
      </c>
      <c r="D116" s="165" t="s">
        <v>533</v>
      </c>
      <c r="E116" s="165" t="s">
        <v>366</v>
      </c>
      <c r="F116" s="165">
        <v>94</v>
      </c>
      <c r="G116" s="165">
        <v>96</v>
      </c>
      <c r="H116" s="165">
        <v>94</v>
      </c>
      <c r="I116" s="165">
        <v>95</v>
      </c>
      <c r="J116" s="165">
        <v>94</v>
      </c>
      <c r="K116" s="165">
        <v>89</v>
      </c>
      <c r="L116" s="352">
        <f t="shared" si="4"/>
        <v>562</v>
      </c>
      <c r="M116" s="352"/>
      <c r="N116" s="352"/>
      <c r="O116" s="354"/>
    </row>
    <row r="117" spans="1:15" ht="13.5" customHeight="1">
      <c r="A117" s="351" t="s">
        <v>648</v>
      </c>
      <c r="B117" s="39">
        <v>3</v>
      </c>
      <c r="C117" s="273">
        <v>19</v>
      </c>
      <c r="D117" s="267" t="s">
        <v>649</v>
      </c>
      <c r="E117" s="267" t="s">
        <v>342</v>
      </c>
      <c r="F117" s="267">
        <v>87</v>
      </c>
      <c r="G117" s="267">
        <v>96</v>
      </c>
      <c r="H117" s="267">
        <v>92</v>
      </c>
      <c r="I117" s="267">
        <v>97</v>
      </c>
      <c r="J117" s="267">
        <v>96</v>
      </c>
      <c r="K117" s="267">
        <v>93</v>
      </c>
      <c r="L117" s="39">
        <f t="shared" si="4"/>
        <v>561</v>
      </c>
      <c r="M117" s="39"/>
      <c r="N117" s="39"/>
      <c r="O117" s="267"/>
    </row>
    <row r="118" spans="1:15" ht="13.5" customHeight="1">
      <c r="A118" s="351" t="s">
        <v>650</v>
      </c>
      <c r="B118" s="39">
        <v>3</v>
      </c>
      <c r="C118" s="273">
        <v>29</v>
      </c>
      <c r="D118" s="273" t="s">
        <v>244</v>
      </c>
      <c r="E118" s="39" t="s">
        <v>230</v>
      </c>
      <c r="F118" s="39">
        <v>92</v>
      </c>
      <c r="G118" s="39">
        <v>92</v>
      </c>
      <c r="H118" s="39">
        <v>95</v>
      </c>
      <c r="I118" s="39">
        <v>95</v>
      </c>
      <c r="J118" s="39">
        <v>94</v>
      </c>
      <c r="K118" s="39">
        <v>93</v>
      </c>
      <c r="L118" s="39">
        <f t="shared" si="4"/>
        <v>561</v>
      </c>
      <c r="M118" s="39"/>
      <c r="N118" s="39"/>
      <c r="O118" s="274"/>
    </row>
    <row r="119" spans="1:15" ht="13.5" customHeight="1">
      <c r="A119" s="351" t="s">
        <v>651</v>
      </c>
      <c r="B119" s="39">
        <v>4</v>
      </c>
      <c r="C119" s="273">
        <v>38</v>
      </c>
      <c r="D119" s="267" t="s">
        <v>652</v>
      </c>
      <c r="E119" s="267" t="s">
        <v>234</v>
      </c>
      <c r="F119" s="267">
        <v>91</v>
      </c>
      <c r="G119" s="267">
        <v>95</v>
      </c>
      <c r="H119" s="267">
        <v>93</v>
      </c>
      <c r="I119" s="267">
        <v>96</v>
      </c>
      <c r="J119" s="267">
        <v>94</v>
      </c>
      <c r="K119" s="267">
        <v>92</v>
      </c>
      <c r="L119" s="39">
        <f t="shared" si="4"/>
        <v>561</v>
      </c>
      <c r="M119" s="39"/>
      <c r="N119" s="39"/>
      <c r="O119" s="267"/>
    </row>
    <row r="120" spans="1:15" ht="13.5" customHeight="1">
      <c r="A120" s="351" t="s">
        <v>653</v>
      </c>
      <c r="B120" s="264">
        <v>6</v>
      </c>
      <c r="C120" s="279">
        <v>15</v>
      </c>
      <c r="D120" s="264" t="s">
        <v>654</v>
      </c>
      <c r="E120" s="264" t="s">
        <v>581</v>
      </c>
      <c r="F120" s="264">
        <v>94</v>
      </c>
      <c r="G120" s="264">
        <v>93</v>
      </c>
      <c r="H120" s="264">
        <v>96</v>
      </c>
      <c r="I120" s="264">
        <v>94</v>
      </c>
      <c r="J120" s="264">
        <v>92</v>
      </c>
      <c r="K120" s="264">
        <v>92</v>
      </c>
      <c r="L120" s="264">
        <f t="shared" si="4"/>
        <v>561</v>
      </c>
      <c r="M120" s="264"/>
      <c r="N120" s="264"/>
      <c r="O120" s="268"/>
    </row>
    <row r="121" spans="1:15" ht="13.5" customHeight="1">
      <c r="A121" s="351" t="s">
        <v>655</v>
      </c>
      <c r="B121" s="39">
        <v>2</v>
      </c>
      <c r="C121" s="273">
        <v>19</v>
      </c>
      <c r="D121" s="267" t="s">
        <v>656</v>
      </c>
      <c r="E121" s="267" t="s">
        <v>342</v>
      </c>
      <c r="F121" s="267">
        <v>95</v>
      </c>
      <c r="G121" s="267">
        <v>94</v>
      </c>
      <c r="H121" s="267">
        <v>96</v>
      </c>
      <c r="I121" s="267">
        <v>92</v>
      </c>
      <c r="J121" s="267">
        <v>93</v>
      </c>
      <c r="K121" s="267">
        <v>91</v>
      </c>
      <c r="L121" s="39">
        <f t="shared" si="4"/>
        <v>561</v>
      </c>
      <c r="M121" s="39"/>
      <c r="N121" s="39"/>
      <c r="O121" s="267"/>
    </row>
    <row r="122" spans="1:15" ht="13.5" customHeight="1">
      <c r="A122" s="351" t="s">
        <v>657</v>
      </c>
      <c r="B122" s="39">
        <v>5</v>
      </c>
      <c r="C122" s="273">
        <v>10</v>
      </c>
      <c r="D122" s="39" t="s">
        <v>658</v>
      </c>
      <c r="E122" s="39" t="s">
        <v>231</v>
      </c>
      <c r="F122" s="39">
        <v>94</v>
      </c>
      <c r="G122" s="39">
        <v>90</v>
      </c>
      <c r="H122" s="39">
        <v>96</v>
      </c>
      <c r="I122" s="39">
        <v>93</v>
      </c>
      <c r="J122" s="39">
        <v>93</v>
      </c>
      <c r="K122" s="39">
        <v>94</v>
      </c>
      <c r="L122" s="39">
        <f t="shared" si="4"/>
        <v>560</v>
      </c>
      <c r="M122" s="39"/>
      <c r="N122" s="39"/>
      <c r="O122" s="274"/>
    </row>
    <row r="123" spans="1:15" ht="13.5" customHeight="1">
      <c r="A123" s="351" t="s">
        <v>659</v>
      </c>
      <c r="B123" s="39">
        <v>5</v>
      </c>
      <c r="C123" s="273">
        <v>45</v>
      </c>
      <c r="D123" s="273" t="s">
        <v>660</v>
      </c>
      <c r="E123" s="273" t="s">
        <v>346</v>
      </c>
      <c r="F123" s="39">
        <v>93</v>
      </c>
      <c r="G123" s="39">
        <v>94</v>
      </c>
      <c r="H123" s="39">
        <v>97</v>
      </c>
      <c r="I123" s="39">
        <v>93</v>
      </c>
      <c r="J123" s="39">
        <v>91</v>
      </c>
      <c r="K123" s="39">
        <v>92</v>
      </c>
      <c r="L123" s="39">
        <f t="shared" si="4"/>
        <v>560</v>
      </c>
      <c r="M123" s="39"/>
      <c r="N123" s="39"/>
      <c r="O123" s="274"/>
    </row>
    <row r="124" spans="1:15" ht="13.5" customHeight="1">
      <c r="A124" s="351" t="s">
        <v>661</v>
      </c>
      <c r="B124" s="39">
        <v>2</v>
      </c>
      <c r="C124" s="273">
        <v>11</v>
      </c>
      <c r="D124" s="267" t="s">
        <v>662</v>
      </c>
      <c r="E124" s="39" t="s">
        <v>235</v>
      </c>
      <c r="F124" s="267">
        <v>93</v>
      </c>
      <c r="G124" s="267">
        <v>92</v>
      </c>
      <c r="H124" s="267">
        <v>92</v>
      </c>
      <c r="I124" s="267">
        <v>96</v>
      </c>
      <c r="J124" s="267">
        <v>96</v>
      </c>
      <c r="K124" s="267">
        <v>91</v>
      </c>
      <c r="L124" s="39">
        <f t="shared" si="4"/>
        <v>560</v>
      </c>
      <c r="M124" s="39"/>
      <c r="N124" s="39"/>
      <c r="O124" s="267"/>
    </row>
    <row r="125" spans="1:15" ht="13.5" customHeight="1">
      <c r="A125" s="351" t="s">
        <v>663</v>
      </c>
      <c r="B125" s="39">
        <v>5</v>
      </c>
      <c r="C125" s="273">
        <v>5</v>
      </c>
      <c r="D125" s="273" t="s">
        <v>664</v>
      </c>
      <c r="E125" s="39" t="s">
        <v>337</v>
      </c>
      <c r="F125" s="39">
        <v>93</v>
      </c>
      <c r="G125" s="39">
        <v>92</v>
      </c>
      <c r="H125" s="39">
        <v>94</v>
      </c>
      <c r="I125" s="39">
        <v>95</v>
      </c>
      <c r="J125" s="39">
        <v>95</v>
      </c>
      <c r="K125" s="39">
        <v>91</v>
      </c>
      <c r="L125" s="39">
        <f t="shared" si="4"/>
        <v>560</v>
      </c>
      <c r="M125" s="39"/>
      <c r="N125" s="39"/>
      <c r="O125" s="272"/>
    </row>
    <row r="126" spans="1:15" ht="13.5" customHeight="1">
      <c r="A126" s="351" t="s">
        <v>665</v>
      </c>
      <c r="B126" s="39">
        <v>4</v>
      </c>
      <c r="C126" s="273">
        <v>32</v>
      </c>
      <c r="D126" s="267" t="s">
        <v>292</v>
      </c>
      <c r="E126" s="267" t="s">
        <v>229</v>
      </c>
      <c r="F126" s="267">
        <v>95</v>
      </c>
      <c r="G126" s="267">
        <v>95</v>
      </c>
      <c r="H126" s="267">
        <v>92</v>
      </c>
      <c r="I126" s="267">
        <v>92</v>
      </c>
      <c r="J126" s="267">
        <v>95</v>
      </c>
      <c r="K126" s="267">
        <v>91</v>
      </c>
      <c r="L126" s="39">
        <f t="shared" si="4"/>
        <v>560</v>
      </c>
      <c r="M126" s="39"/>
      <c r="N126" s="39"/>
      <c r="O126" s="267"/>
    </row>
    <row r="127" spans="1:15" ht="13.5" customHeight="1">
      <c r="A127" s="351" t="s">
        <v>666</v>
      </c>
      <c r="B127" s="264">
        <v>6</v>
      </c>
      <c r="C127" s="279">
        <v>9</v>
      </c>
      <c r="D127" s="320" t="s">
        <v>667</v>
      </c>
      <c r="E127" s="320" t="s">
        <v>234</v>
      </c>
      <c r="F127" s="320">
        <v>94</v>
      </c>
      <c r="G127" s="320">
        <v>90</v>
      </c>
      <c r="H127" s="320">
        <v>93</v>
      </c>
      <c r="I127" s="320">
        <v>93</v>
      </c>
      <c r="J127" s="320">
        <v>96</v>
      </c>
      <c r="K127" s="320">
        <v>93</v>
      </c>
      <c r="L127" s="330">
        <f t="shared" si="4"/>
        <v>559</v>
      </c>
      <c r="M127" s="330"/>
      <c r="N127" s="330"/>
      <c r="O127" s="320"/>
    </row>
    <row r="128" spans="1:15" ht="13.5" customHeight="1">
      <c r="A128" s="351" t="s">
        <v>668</v>
      </c>
      <c r="B128" s="39">
        <v>4</v>
      </c>
      <c r="C128" s="273">
        <v>28</v>
      </c>
      <c r="D128" s="267" t="s">
        <v>669</v>
      </c>
      <c r="E128" s="267" t="s">
        <v>234</v>
      </c>
      <c r="F128" s="267">
        <v>90</v>
      </c>
      <c r="G128" s="267">
        <v>94</v>
      </c>
      <c r="H128" s="267">
        <v>96</v>
      </c>
      <c r="I128" s="267">
        <v>93</v>
      </c>
      <c r="J128" s="267">
        <v>95</v>
      </c>
      <c r="K128" s="267">
        <v>91</v>
      </c>
      <c r="L128" s="39">
        <f t="shared" si="4"/>
        <v>559</v>
      </c>
      <c r="M128" s="39"/>
      <c r="N128" s="39"/>
      <c r="O128" s="267"/>
    </row>
    <row r="129" spans="1:15" ht="13.5" customHeight="1">
      <c r="A129" s="351" t="s">
        <v>670</v>
      </c>
      <c r="B129" s="39">
        <v>3</v>
      </c>
      <c r="C129" s="273">
        <v>10</v>
      </c>
      <c r="D129" s="39" t="s">
        <v>251</v>
      </c>
      <c r="E129" s="39" t="s">
        <v>231</v>
      </c>
      <c r="F129" s="39">
        <v>93</v>
      </c>
      <c r="G129" s="39">
        <v>97</v>
      </c>
      <c r="H129" s="39">
        <v>95</v>
      </c>
      <c r="I129" s="39">
        <v>93</v>
      </c>
      <c r="J129" s="39">
        <v>93</v>
      </c>
      <c r="K129" s="39">
        <v>88</v>
      </c>
      <c r="L129" s="39">
        <f t="shared" si="4"/>
        <v>559</v>
      </c>
      <c r="M129" s="39"/>
      <c r="N129" s="39"/>
      <c r="O129" s="274"/>
    </row>
    <row r="130" spans="1:15" ht="13.5" customHeight="1">
      <c r="A130" s="351" t="s">
        <v>671</v>
      </c>
      <c r="B130" s="352">
        <v>1</v>
      </c>
      <c r="C130" s="353">
        <v>10</v>
      </c>
      <c r="D130" s="353" t="s">
        <v>672</v>
      </c>
      <c r="E130" s="352" t="s">
        <v>231</v>
      </c>
      <c r="F130" s="352">
        <v>94</v>
      </c>
      <c r="G130" s="352">
        <v>96</v>
      </c>
      <c r="H130" s="352">
        <v>92</v>
      </c>
      <c r="I130" s="352">
        <v>90</v>
      </c>
      <c r="J130" s="352">
        <v>93</v>
      </c>
      <c r="K130" s="352">
        <v>93</v>
      </c>
      <c r="L130" s="352">
        <f t="shared" si="4"/>
        <v>558</v>
      </c>
      <c r="M130" s="352"/>
      <c r="N130" s="352"/>
      <c r="O130" s="354"/>
    </row>
    <row r="131" spans="1:15" ht="13.5" customHeight="1">
      <c r="A131" s="351" t="s">
        <v>673</v>
      </c>
      <c r="B131" s="39">
        <v>2</v>
      </c>
      <c r="C131" s="273">
        <v>20</v>
      </c>
      <c r="D131" s="267" t="s">
        <v>674</v>
      </c>
      <c r="E131" s="267" t="s">
        <v>563</v>
      </c>
      <c r="F131" s="267">
        <v>90</v>
      </c>
      <c r="G131" s="267">
        <v>92</v>
      </c>
      <c r="H131" s="267">
        <v>91</v>
      </c>
      <c r="I131" s="267">
        <v>92</v>
      </c>
      <c r="J131" s="267">
        <v>97</v>
      </c>
      <c r="K131" s="267">
        <v>95</v>
      </c>
      <c r="L131" s="39">
        <f t="shared" si="4"/>
        <v>557</v>
      </c>
      <c r="M131" s="39"/>
      <c r="N131" s="39"/>
      <c r="O131" s="267"/>
    </row>
    <row r="132" spans="1:15" ht="13.5" customHeight="1">
      <c r="A132" s="351" t="s">
        <v>675</v>
      </c>
      <c r="B132" s="39">
        <v>2</v>
      </c>
      <c r="C132" s="273">
        <v>28</v>
      </c>
      <c r="D132" s="267" t="s">
        <v>676</v>
      </c>
      <c r="E132" s="356" t="s">
        <v>599</v>
      </c>
      <c r="F132" s="267">
        <v>93</v>
      </c>
      <c r="G132" s="267">
        <v>90</v>
      </c>
      <c r="H132" s="267">
        <v>95</v>
      </c>
      <c r="I132" s="267">
        <v>91</v>
      </c>
      <c r="J132" s="267">
        <v>93</v>
      </c>
      <c r="K132" s="267">
        <v>95</v>
      </c>
      <c r="L132" s="39">
        <f t="shared" si="4"/>
        <v>557</v>
      </c>
      <c r="M132" s="39"/>
      <c r="N132" s="39"/>
      <c r="O132" s="267"/>
    </row>
    <row r="133" spans="1:15" ht="13.5" customHeight="1">
      <c r="A133" s="351" t="s">
        <v>677</v>
      </c>
      <c r="B133" s="352">
        <v>1</v>
      </c>
      <c r="C133" s="353">
        <v>37</v>
      </c>
      <c r="D133" s="165" t="s">
        <v>548</v>
      </c>
      <c r="E133" s="165" t="s">
        <v>308</v>
      </c>
      <c r="F133" s="165">
        <v>90</v>
      </c>
      <c r="G133" s="165">
        <v>92</v>
      </c>
      <c r="H133" s="165">
        <v>95</v>
      </c>
      <c r="I133" s="165">
        <v>94</v>
      </c>
      <c r="J133" s="165">
        <v>92</v>
      </c>
      <c r="K133" s="165">
        <v>94</v>
      </c>
      <c r="L133" s="352">
        <f t="shared" si="4"/>
        <v>557</v>
      </c>
      <c r="M133" s="352"/>
      <c r="N133" s="352"/>
      <c r="O133" s="354"/>
    </row>
    <row r="134" spans="1:15" ht="13.5" customHeight="1">
      <c r="A134" s="351" t="s">
        <v>678</v>
      </c>
      <c r="B134" s="352">
        <v>1</v>
      </c>
      <c r="C134" s="353">
        <v>18</v>
      </c>
      <c r="D134" s="352" t="s">
        <v>679</v>
      </c>
      <c r="E134" s="165" t="s">
        <v>277</v>
      </c>
      <c r="F134" s="352">
        <v>92</v>
      </c>
      <c r="G134" s="352">
        <v>94</v>
      </c>
      <c r="H134" s="352">
        <v>91</v>
      </c>
      <c r="I134" s="352">
        <v>94</v>
      </c>
      <c r="J134" s="352">
        <v>92</v>
      </c>
      <c r="K134" s="352">
        <v>94</v>
      </c>
      <c r="L134" s="352">
        <f aca="true" t="shared" si="5" ref="L134:L144">SUM(F134:K134)</f>
        <v>557</v>
      </c>
      <c r="M134" s="352"/>
      <c r="N134" s="352"/>
      <c r="O134" s="354"/>
    </row>
    <row r="135" spans="1:15" ht="13.5" customHeight="1">
      <c r="A135" s="351" t="s">
        <v>680</v>
      </c>
      <c r="B135" s="39">
        <v>4</v>
      </c>
      <c r="C135" s="273">
        <v>30</v>
      </c>
      <c r="D135" s="267" t="s">
        <v>681</v>
      </c>
      <c r="E135" s="267" t="s">
        <v>331</v>
      </c>
      <c r="F135" s="267">
        <v>92</v>
      </c>
      <c r="G135" s="267">
        <v>95</v>
      </c>
      <c r="H135" s="267">
        <v>93</v>
      </c>
      <c r="I135" s="267">
        <v>92</v>
      </c>
      <c r="J135" s="267">
        <v>93</v>
      </c>
      <c r="K135" s="267">
        <v>92</v>
      </c>
      <c r="L135" s="39">
        <f t="shared" si="5"/>
        <v>557</v>
      </c>
      <c r="M135" s="39"/>
      <c r="N135" s="39"/>
      <c r="O135" s="267"/>
    </row>
    <row r="136" spans="1:15" ht="13.5" customHeight="1">
      <c r="A136" s="351" t="s">
        <v>682</v>
      </c>
      <c r="B136" s="39">
        <v>2</v>
      </c>
      <c r="C136" s="273">
        <v>24</v>
      </c>
      <c r="D136" s="273" t="s">
        <v>268</v>
      </c>
      <c r="E136" s="273" t="s">
        <v>238</v>
      </c>
      <c r="F136" s="39">
        <v>93</v>
      </c>
      <c r="G136" s="39">
        <v>94</v>
      </c>
      <c r="H136" s="39">
        <v>96</v>
      </c>
      <c r="I136" s="39">
        <v>91</v>
      </c>
      <c r="J136" s="39">
        <v>91</v>
      </c>
      <c r="K136" s="39">
        <v>92</v>
      </c>
      <c r="L136" s="39">
        <f t="shared" si="5"/>
        <v>557</v>
      </c>
      <c r="M136" s="39"/>
      <c r="N136" s="39"/>
      <c r="O136" s="272"/>
    </row>
    <row r="137" spans="1:15" ht="13.5" customHeight="1">
      <c r="A137" s="351" t="s">
        <v>683</v>
      </c>
      <c r="B137" s="39">
        <v>2</v>
      </c>
      <c r="C137" s="273">
        <v>35</v>
      </c>
      <c r="D137" s="273" t="s">
        <v>684</v>
      </c>
      <c r="E137" s="39" t="s">
        <v>346</v>
      </c>
      <c r="F137" s="39">
        <v>93</v>
      </c>
      <c r="G137" s="39">
        <v>96</v>
      </c>
      <c r="H137" s="39">
        <v>93</v>
      </c>
      <c r="I137" s="39">
        <v>91</v>
      </c>
      <c r="J137" s="39">
        <v>95</v>
      </c>
      <c r="K137" s="39">
        <v>89</v>
      </c>
      <c r="L137" s="39">
        <f t="shared" si="5"/>
        <v>557</v>
      </c>
      <c r="M137" s="39"/>
      <c r="N137" s="39"/>
      <c r="O137" s="274"/>
    </row>
    <row r="138" spans="1:15" ht="13.5" customHeight="1">
      <c r="A138" s="351" t="s">
        <v>685</v>
      </c>
      <c r="B138" s="39">
        <v>2</v>
      </c>
      <c r="C138" s="273">
        <v>5</v>
      </c>
      <c r="D138" s="273" t="s">
        <v>686</v>
      </c>
      <c r="E138" s="39" t="s">
        <v>337</v>
      </c>
      <c r="F138" s="39">
        <v>92</v>
      </c>
      <c r="G138" s="39">
        <v>91</v>
      </c>
      <c r="H138" s="39">
        <v>91</v>
      </c>
      <c r="I138" s="39">
        <v>92</v>
      </c>
      <c r="J138" s="39">
        <v>94</v>
      </c>
      <c r="K138" s="39">
        <v>96</v>
      </c>
      <c r="L138" s="39">
        <f t="shared" si="5"/>
        <v>556</v>
      </c>
      <c r="M138" s="39"/>
      <c r="N138" s="39"/>
      <c r="O138" s="272"/>
    </row>
    <row r="139" spans="1:15" ht="13.5" customHeight="1">
      <c r="A139" s="351" t="s">
        <v>687</v>
      </c>
      <c r="B139" s="39">
        <v>2</v>
      </c>
      <c r="C139" s="273">
        <v>18</v>
      </c>
      <c r="D139" s="267" t="s">
        <v>688</v>
      </c>
      <c r="E139" s="267" t="s">
        <v>276</v>
      </c>
      <c r="F139" s="267">
        <v>94</v>
      </c>
      <c r="G139" s="267">
        <v>92</v>
      </c>
      <c r="H139" s="267">
        <v>91</v>
      </c>
      <c r="I139" s="267">
        <v>89</v>
      </c>
      <c r="J139" s="267">
        <v>95</v>
      </c>
      <c r="K139" s="267">
        <v>95</v>
      </c>
      <c r="L139" s="39">
        <f t="shared" si="5"/>
        <v>556</v>
      </c>
      <c r="M139" s="39"/>
      <c r="N139" s="39"/>
      <c r="O139" s="267"/>
    </row>
    <row r="140" spans="1:15" ht="13.5" customHeight="1">
      <c r="A140" s="351" t="s">
        <v>689</v>
      </c>
      <c r="B140" s="39">
        <v>3</v>
      </c>
      <c r="C140" s="273">
        <v>9</v>
      </c>
      <c r="D140" s="357" t="s">
        <v>690</v>
      </c>
      <c r="E140" s="267" t="s">
        <v>234</v>
      </c>
      <c r="F140" s="267">
        <v>91</v>
      </c>
      <c r="G140" s="267">
        <v>92</v>
      </c>
      <c r="H140" s="267">
        <v>92</v>
      </c>
      <c r="I140" s="267">
        <v>94</v>
      </c>
      <c r="J140" s="267">
        <v>92</v>
      </c>
      <c r="K140" s="267">
        <v>95</v>
      </c>
      <c r="L140" s="39">
        <f t="shared" si="5"/>
        <v>556</v>
      </c>
      <c r="M140" s="39"/>
      <c r="N140" s="39"/>
      <c r="O140" s="267"/>
    </row>
    <row r="141" spans="1:15" ht="13.5" customHeight="1">
      <c r="A141" s="351" t="s">
        <v>691</v>
      </c>
      <c r="B141" s="39">
        <v>5</v>
      </c>
      <c r="C141" s="273">
        <v>8</v>
      </c>
      <c r="D141" s="273" t="s">
        <v>692</v>
      </c>
      <c r="E141" s="39" t="s">
        <v>342</v>
      </c>
      <c r="F141" s="39">
        <v>92</v>
      </c>
      <c r="G141" s="39">
        <v>94</v>
      </c>
      <c r="H141" s="39">
        <v>94</v>
      </c>
      <c r="I141" s="39">
        <v>90</v>
      </c>
      <c r="J141" s="39">
        <v>92</v>
      </c>
      <c r="K141" s="39">
        <v>94</v>
      </c>
      <c r="L141" s="39">
        <f t="shared" si="5"/>
        <v>556</v>
      </c>
      <c r="M141" s="39"/>
      <c r="N141" s="39"/>
      <c r="O141" s="272"/>
    </row>
    <row r="142" spans="1:15" ht="13.5" customHeight="1">
      <c r="A142" s="351" t="s">
        <v>693</v>
      </c>
      <c r="B142" s="39">
        <v>4</v>
      </c>
      <c r="C142" s="273">
        <v>18</v>
      </c>
      <c r="D142" s="361" t="s">
        <v>293</v>
      </c>
      <c r="E142" s="267" t="s">
        <v>277</v>
      </c>
      <c r="F142" s="267">
        <v>91</v>
      </c>
      <c r="G142" s="267">
        <v>92</v>
      </c>
      <c r="H142" s="267">
        <v>94</v>
      </c>
      <c r="I142" s="267">
        <v>93</v>
      </c>
      <c r="J142" s="267">
        <v>93</v>
      </c>
      <c r="K142" s="267">
        <v>93</v>
      </c>
      <c r="L142" s="39">
        <f t="shared" si="5"/>
        <v>556</v>
      </c>
      <c r="M142" s="39"/>
      <c r="N142" s="39"/>
      <c r="O142" s="267"/>
    </row>
    <row r="143" spans="1:15" ht="13.5" customHeight="1">
      <c r="A143" s="351" t="s">
        <v>694</v>
      </c>
      <c r="B143" s="39">
        <v>5</v>
      </c>
      <c r="C143" s="273">
        <v>42</v>
      </c>
      <c r="D143" s="267" t="s">
        <v>695</v>
      </c>
      <c r="E143" s="39" t="s">
        <v>238</v>
      </c>
      <c r="F143" s="267">
        <v>94</v>
      </c>
      <c r="G143" s="267">
        <v>94</v>
      </c>
      <c r="H143" s="267">
        <v>92</v>
      </c>
      <c r="I143" s="267">
        <v>94</v>
      </c>
      <c r="J143" s="267">
        <v>89</v>
      </c>
      <c r="K143" s="267">
        <v>93</v>
      </c>
      <c r="L143" s="39">
        <f t="shared" si="5"/>
        <v>556</v>
      </c>
      <c r="M143" s="39"/>
      <c r="N143" s="39"/>
      <c r="O143" s="267"/>
    </row>
    <row r="144" spans="1:15" ht="13.5" customHeight="1">
      <c r="A144" s="351" t="s">
        <v>696</v>
      </c>
      <c r="B144" s="39">
        <v>4</v>
      </c>
      <c r="C144" s="273">
        <v>35</v>
      </c>
      <c r="D144" s="273" t="s">
        <v>697</v>
      </c>
      <c r="E144" s="39" t="s">
        <v>346</v>
      </c>
      <c r="F144" s="39">
        <v>93</v>
      </c>
      <c r="G144" s="39">
        <v>94</v>
      </c>
      <c r="H144" s="39">
        <v>95</v>
      </c>
      <c r="I144" s="39">
        <v>93</v>
      </c>
      <c r="J144" s="39">
        <v>92</v>
      </c>
      <c r="K144" s="39">
        <v>89</v>
      </c>
      <c r="L144" s="39">
        <f t="shared" si="5"/>
        <v>556</v>
      </c>
      <c r="M144" s="39"/>
      <c r="N144" s="39"/>
      <c r="O144" s="274"/>
    </row>
    <row r="145" spans="1:15" ht="13.5" customHeight="1">
      <c r="A145" s="351" t="s">
        <v>698</v>
      </c>
      <c r="B145" s="39">
        <v>4</v>
      </c>
      <c r="C145" s="273">
        <v>15</v>
      </c>
      <c r="D145" s="267" t="s">
        <v>699</v>
      </c>
      <c r="E145" s="267" t="s">
        <v>335</v>
      </c>
      <c r="F145" s="267">
        <v>93</v>
      </c>
      <c r="G145" s="267">
        <v>89</v>
      </c>
      <c r="H145" s="267">
        <v>91</v>
      </c>
      <c r="I145" s="267">
        <v>94</v>
      </c>
      <c r="J145" s="267">
        <v>92</v>
      </c>
      <c r="K145" s="267">
        <v>96</v>
      </c>
      <c r="L145" s="39">
        <f aca="true" t="shared" si="6" ref="L145:L159">SUM(F145:K145)</f>
        <v>555</v>
      </c>
      <c r="M145" s="39"/>
      <c r="N145" s="39"/>
      <c r="O145" s="267"/>
    </row>
    <row r="146" spans="1:15" ht="13.5" customHeight="1">
      <c r="A146" s="351" t="s">
        <v>700</v>
      </c>
      <c r="B146" s="39">
        <v>3</v>
      </c>
      <c r="C146" s="273">
        <v>15</v>
      </c>
      <c r="D146" s="267" t="s">
        <v>543</v>
      </c>
      <c r="E146" s="267" t="s">
        <v>363</v>
      </c>
      <c r="F146" s="267">
        <v>92</v>
      </c>
      <c r="G146" s="267">
        <v>89</v>
      </c>
      <c r="H146" s="267">
        <v>92</v>
      </c>
      <c r="I146" s="267">
        <v>93</v>
      </c>
      <c r="J146" s="267">
        <v>95</v>
      </c>
      <c r="K146" s="267">
        <v>94</v>
      </c>
      <c r="L146" s="39">
        <f t="shared" si="6"/>
        <v>555</v>
      </c>
      <c r="M146" s="39"/>
      <c r="N146" s="39"/>
      <c r="O146" s="267"/>
    </row>
    <row r="147" spans="1:15" ht="13.5" customHeight="1">
      <c r="A147" s="351" t="s">
        <v>701</v>
      </c>
      <c r="B147" s="39">
        <v>4</v>
      </c>
      <c r="C147" s="273">
        <v>19</v>
      </c>
      <c r="D147" s="267" t="s">
        <v>702</v>
      </c>
      <c r="E147" s="267" t="s">
        <v>342</v>
      </c>
      <c r="F147" s="267">
        <v>92</v>
      </c>
      <c r="G147" s="267">
        <v>91</v>
      </c>
      <c r="H147" s="267">
        <v>89</v>
      </c>
      <c r="I147" s="267">
        <v>93</v>
      </c>
      <c r="J147" s="267">
        <v>97</v>
      </c>
      <c r="K147" s="267">
        <v>93</v>
      </c>
      <c r="L147" s="39">
        <f t="shared" si="6"/>
        <v>555</v>
      </c>
      <c r="M147" s="39"/>
      <c r="N147" s="39"/>
      <c r="O147" s="267"/>
    </row>
    <row r="148" spans="1:15" ht="13.5" customHeight="1">
      <c r="A148" s="351" t="s">
        <v>703</v>
      </c>
      <c r="B148" s="39">
        <v>5</v>
      </c>
      <c r="C148" s="273">
        <v>23</v>
      </c>
      <c r="D148" s="273" t="s">
        <v>262</v>
      </c>
      <c r="E148" s="267" t="s">
        <v>236</v>
      </c>
      <c r="F148" s="39">
        <v>94</v>
      </c>
      <c r="G148" s="39">
        <v>89</v>
      </c>
      <c r="H148" s="39">
        <v>95</v>
      </c>
      <c r="I148" s="39">
        <v>94</v>
      </c>
      <c r="J148" s="39">
        <v>90</v>
      </c>
      <c r="K148" s="39">
        <v>93</v>
      </c>
      <c r="L148" s="39">
        <f t="shared" si="6"/>
        <v>555</v>
      </c>
      <c r="M148" s="39"/>
      <c r="N148" s="39"/>
      <c r="O148" s="274"/>
    </row>
    <row r="149" spans="1:15" ht="13.5" customHeight="1">
      <c r="A149" s="351" t="s">
        <v>704</v>
      </c>
      <c r="B149" s="39">
        <v>3</v>
      </c>
      <c r="C149" s="273">
        <v>32</v>
      </c>
      <c r="D149" s="267" t="s">
        <v>705</v>
      </c>
      <c r="E149" s="267" t="s">
        <v>229</v>
      </c>
      <c r="F149" s="267">
        <v>93</v>
      </c>
      <c r="G149" s="267">
        <v>93</v>
      </c>
      <c r="H149" s="267">
        <v>93</v>
      </c>
      <c r="I149" s="267">
        <v>92</v>
      </c>
      <c r="J149" s="267">
        <v>92</v>
      </c>
      <c r="K149" s="267">
        <v>92</v>
      </c>
      <c r="L149" s="39">
        <f t="shared" si="6"/>
        <v>555</v>
      </c>
      <c r="M149" s="39"/>
      <c r="N149" s="39"/>
      <c r="O149" s="267"/>
    </row>
    <row r="150" spans="1:15" ht="13.5" customHeight="1">
      <c r="A150" s="351" t="s">
        <v>706</v>
      </c>
      <c r="B150" s="39">
        <v>4</v>
      </c>
      <c r="C150" s="273">
        <v>27</v>
      </c>
      <c r="D150" s="273" t="s">
        <v>707</v>
      </c>
      <c r="E150" s="39" t="s">
        <v>366</v>
      </c>
      <c r="F150" s="39">
        <v>93</v>
      </c>
      <c r="G150" s="39">
        <v>93</v>
      </c>
      <c r="H150" s="39">
        <v>95</v>
      </c>
      <c r="I150" s="39">
        <v>93</v>
      </c>
      <c r="J150" s="39">
        <v>90</v>
      </c>
      <c r="K150" s="39">
        <v>91</v>
      </c>
      <c r="L150" s="39">
        <f t="shared" si="6"/>
        <v>555</v>
      </c>
      <c r="M150" s="39"/>
      <c r="N150" s="39"/>
      <c r="O150" s="274"/>
    </row>
    <row r="151" spans="1:15" ht="13.5" customHeight="1">
      <c r="A151" s="351" t="s">
        <v>708</v>
      </c>
      <c r="B151" s="39">
        <v>2</v>
      </c>
      <c r="C151" s="273">
        <v>46</v>
      </c>
      <c r="D151" s="267" t="s">
        <v>709</v>
      </c>
      <c r="E151" s="267" t="s">
        <v>240</v>
      </c>
      <c r="F151" s="267">
        <v>90</v>
      </c>
      <c r="G151" s="267">
        <v>90</v>
      </c>
      <c r="H151" s="267">
        <v>96</v>
      </c>
      <c r="I151" s="267">
        <v>93</v>
      </c>
      <c r="J151" s="267">
        <v>93</v>
      </c>
      <c r="K151" s="267">
        <v>92</v>
      </c>
      <c r="L151" s="39">
        <f t="shared" si="6"/>
        <v>554</v>
      </c>
      <c r="M151" s="39"/>
      <c r="N151" s="39"/>
      <c r="O151" s="267"/>
    </row>
    <row r="152" spans="1:15" ht="13.5" customHeight="1">
      <c r="A152" s="351" t="s">
        <v>710</v>
      </c>
      <c r="B152" s="39">
        <v>3</v>
      </c>
      <c r="C152" s="273">
        <v>6</v>
      </c>
      <c r="D152" s="267" t="s">
        <v>711</v>
      </c>
      <c r="E152" s="267" t="s">
        <v>277</v>
      </c>
      <c r="F152" s="267">
        <v>91</v>
      </c>
      <c r="G152" s="267">
        <v>96</v>
      </c>
      <c r="H152" s="267">
        <v>93</v>
      </c>
      <c r="I152" s="267">
        <v>95</v>
      </c>
      <c r="J152" s="267">
        <v>87</v>
      </c>
      <c r="K152" s="267">
        <v>92</v>
      </c>
      <c r="L152" s="39">
        <f t="shared" si="6"/>
        <v>554</v>
      </c>
      <c r="M152" s="39"/>
      <c r="N152" s="39"/>
      <c r="O152" s="267"/>
    </row>
    <row r="153" spans="1:15" ht="13.5" customHeight="1">
      <c r="A153" s="351" t="s">
        <v>712</v>
      </c>
      <c r="B153" s="264">
        <v>6</v>
      </c>
      <c r="C153" s="279">
        <v>37</v>
      </c>
      <c r="D153" s="262" t="s">
        <v>713</v>
      </c>
      <c r="E153" s="262" t="s">
        <v>308</v>
      </c>
      <c r="F153" s="262">
        <v>95</v>
      </c>
      <c r="G153" s="262">
        <v>92</v>
      </c>
      <c r="H153" s="262">
        <v>91</v>
      </c>
      <c r="I153" s="262">
        <v>93</v>
      </c>
      <c r="J153" s="262">
        <v>88</v>
      </c>
      <c r="K153" s="262">
        <v>94</v>
      </c>
      <c r="L153" s="264">
        <f t="shared" si="6"/>
        <v>553</v>
      </c>
      <c r="M153" s="264"/>
      <c r="N153" s="264"/>
      <c r="O153" s="262"/>
    </row>
    <row r="154" spans="1:15" ht="13.5" customHeight="1">
      <c r="A154" s="351" t="s">
        <v>714</v>
      </c>
      <c r="B154" s="39">
        <v>5</v>
      </c>
      <c r="C154" s="273">
        <v>38</v>
      </c>
      <c r="D154" s="267" t="s">
        <v>375</v>
      </c>
      <c r="E154" s="39" t="s">
        <v>325</v>
      </c>
      <c r="F154" s="267">
        <v>95</v>
      </c>
      <c r="G154" s="267">
        <v>94</v>
      </c>
      <c r="H154" s="267">
        <v>91</v>
      </c>
      <c r="I154" s="267">
        <v>91</v>
      </c>
      <c r="J154" s="267">
        <v>91</v>
      </c>
      <c r="K154" s="267">
        <v>91</v>
      </c>
      <c r="L154" s="39">
        <f t="shared" si="6"/>
        <v>553</v>
      </c>
      <c r="M154" s="39"/>
      <c r="N154" s="39"/>
      <c r="O154" s="267"/>
    </row>
    <row r="155" spans="1:15" ht="13.5" customHeight="1">
      <c r="A155" s="351" t="s">
        <v>715</v>
      </c>
      <c r="B155" s="39">
        <v>2</v>
      </c>
      <c r="C155" s="273">
        <v>6</v>
      </c>
      <c r="D155" s="267" t="s">
        <v>716</v>
      </c>
      <c r="E155" s="267" t="s">
        <v>276</v>
      </c>
      <c r="F155" s="267">
        <v>92</v>
      </c>
      <c r="G155" s="267">
        <v>92</v>
      </c>
      <c r="H155" s="267">
        <v>90</v>
      </c>
      <c r="I155" s="267">
        <v>92</v>
      </c>
      <c r="J155" s="267">
        <v>93</v>
      </c>
      <c r="K155" s="267">
        <v>93</v>
      </c>
      <c r="L155" s="39">
        <f t="shared" si="6"/>
        <v>552</v>
      </c>
      <c r="M155" s="39"/>
      <c r="N155" s="39"/>
      <c r="O155" s="267"/>
    </row>
    <row r="156" spans="1:15" ht="13.5" customHeight="1">
      <c r="A156" s="351" t="s">
        <v>717</v>
      </c>
      <c r="B156" s="352">
        <v>1</v>
      </c>
      <c r="C156" s="353">
        <v>13</v>
      </c>
      <c r="D156" s="353" t="s">
        <v>556</v>
      </c>
      <c r="E156" s="352" t="s">
        <v>334</v>
      </c>
      <c r="F156" s="352">
        <v>93</v>
      </c>
      <c r="G156" s="352">
        <v>90</v>
      </c>
      <c r="H156" s="352">
        <v>95</v>
      </c>
      <c r="I156" s="352">
        <v>91</v>
      </c>
      <c r="J156" s="352">
        <v>91</v>
      </c>
      <c r="K156" s="352">
        <v>92</v>
      </c>
      <c r="L156" s="352">
        <f t="shared" si="6"/>
        <v>552</v>
      </c>
      <c r="M156" s="352"/>
      <c r="N156" s="352"/>
      <c r="O156" s="354"/>
    </row>
    <row r="157" spans="1:15" ht="13.5" customHeight="1">
      <c r="A157" s="351" t="s">
        <v>718</v>
      </c>
      <c r="B157" s="39">
        <v>3</v>
      </c>
      <c r="C157" s="273">
        <v>37</v>
      </c>
      <c r="D157" s="273" t="s">
        <v>719</v>
      </c>
      <c r="E157" s="39" t="s">
        <v>308</v>
      </c>
      <c r="F157" s="39">
        <v>94</v>
      </c>
      <c r="G157" s="39">
        <v>93</v>
      </c>
      <c r="H157" s="39">
        <v>88</v>
      </c>
      <c r="I157" s="39">
        <v>95</v>
      </c>
      <c r="J157" s="39">
        <v>90</v>
      </c>
      <c r="K157" s="39">
        <v>92</v>
      </c>
      <c r="L157" s="39">
        <f t="shared" si="6"/>
        <v>552</v>
      </c>
      <c r="M157" s="39"/>
      <c r="N157" s="39"/>
      <c r="O157" s="274"/>
    </row>
    <row r="158" spans="1:15" ht="13.5" customHeight="1">
      <c r="A158" s="351" t="s">
        <v>720</v>
      </c>
      <c r="B158" s="39">
        <v>2</v>
      </c>
      <c r="C158" s="273">
        <v>45</v>
      </c>
      <c r="D158" s="273" t="s">
        <v>721</v>
      </c>
      <c r="E158" s="39" t="s">
        <v>242</v>
      </c>
      <c r="F158" s="39">
        <v>94</v>
      </c>
      <c r="G158" s="39">
        <v>97</v>
      </c>
      <c r="H158" s="39">
        <v>92</v>
      </c>
      <c r="I158" s="39">
        <v>92</v>
      </c>
      <c r="J158" s="39">
        <v>91</v>
      </c>
      <c r="K158" s="39">
        <v>86</v>
      </c>
      <c r="L158" s="39">
        <f t="shared" si="6"/>
        <v>552</v>
      </c>
      <c r="M158" s="39"/>
      <c r="N158" s="39"/>
      <c r="O158" s="274"/>
    </row>
    <row r="159" spans="1:15" ht="13.5" customHeight="1">
      <c r="A159" s="351" t="s">
        <v>722</v>
      </c>
      <c r="B159" s="264">
        <v>6</v>
      </c>
      <c r="C159" s="319">
        <v>22</v>
      </c>
      <c r="D159" s="320" t="s">
        <v>322</v>
      </c>
      <c r="E159" s="320" t="s">
        <v>242</v>
      </c>
      <c r="F159" s="320">
        <v>91</v>
      </c>
      <c r="G159" s="320">
        <v>94</v>
      </c>
      <c r="H159" s="320">
        <v>88</v>
      </c>
      <c r="I159" s="320">
        <v>94</v>
      </c>
      <c r="J159" s="320">
        <v>91</v>
      </c>
      <c r="K159" s="320">
        <v>93</v>
      </c>
      <c r="L159" s="330">
        <f t="shared" si="6"/>
        <v>551</v>
      </c>
      <c r="M159" s="330"/>
      <c r="N159" s="330"/>
      <c r="O159" s="320"/>
    </row>
    <row r="160" spans="1:15" ht="13.5" customHeight="1">
      <c r="A160" s="351" t="s">
        <v>723</v>
      </c>
      <c r="B160" s="352">
        <v>1</v>
      </c>
      <c r="C160" s="353">
        <v>32</v>
      </c>
      <c r="D160" s="353" t="s">
        <v>724</v>
      </c>
      <c r="E160" s="352" t="s">
        <v>229</v>
      </c>
      <c r="F160" s="352">
        <v>91</v>
      </c>
      <c r="G160" s="352">
        <v>93</v>
      </c>
      <c r="H160" s="352">
        <v>93</v>
      </c>
      <c r="I160" s="352">
        <v>89</v>
      </c>
      <c r="J160" s="352">
        <v>90</v>
      </c>
      <c r="K160" s="352">
        <v>94</v>
      </c>
      <c r="L160" s="352">
        <f aca="true" t="shared" si="7" ref="L160:L220">SUM(F160:K160)</f>
        <v>550</v>
      </c>
      <c r="M160" s="352"/>
      <c r="N160" s="352"/>
      <c r="O160" s="354"/>
    </row>
    <row r="161" spans="1:15" ht="13.5" customHeight="1">
      <c r="A161" s="351" t="s">
        <v>725</v>
      </c>
      <c r="B161" s="39">
        <v>3</v>
      </c>
      <c r="C161" s="273">
        <v>45</v>
      </c>
      <c r="D161" s="273" t="s">
        <v>726</v>
      </c>
      <c r="E161" s="39" t="s">
        <v>242</v>
      </c>
      <c r="F161" s="39">
        <v>94</v>
      </c>
      <c r="G161" s="39">
        <v>92</v>
      </c>
      <c r="H161" s="39">
        <v>92</v>
      </c>
      <c r="I161" s="39">
        <v>91</v>
      </c>
      <c r="J161" s="39">
        <v>88</v>
      </c>
      <c r="K161" s="39">
        <v>93</v>
      </c>
      <c r="L161" s="39">
        <f t="shared" si="7"/>
        <v>550</v>
      </c>
      <c r="M161" s="39"/>
      <c r="N161" s="39"/>
      <c r="O161" s="274"/>
    </row>
    <row r="162" spans="1:15" ht="13.5" customHeight="1">
      <c r="A162" s="351" t="s">
        <v>727</v>
      </c>
      <c r="B162" s="39">
        <v>4</v>
      </c>
      <c r="C162" s="273">
        <v>43</v>
      </c>
      <c r="D162" s="273" t="s">
        <v>728</v>
      </c>
      <c r="E162" s="39" t="s">
        <v>236</v>
      </c>
      <c r="F162" s="39">
        <v>91</v>
      </c>
      <c r="G162" s="39">
        <v>91</v>
      </c>
      <c r="H162" s="39">
        <v>88</v>
      </c>
      <c r="I162" s="39">
        <v>93</v>
      </c>
      <c r="J162" s="39">
        <v>93</v>
      </c>
      <c r="K162" s="39">
        <v>93</v>
      </c>
      <c r="L162" s="39">
        <f t="shared" si="7"/>
        <v>549</v>
      </c>
      <c r="M162" s="39"/>
      <c r="N162" s="39"/>
      <c r="O162" s="274"/>
    </row>
    <row r="163" spans="1:15" ht="13.5" customHeight="1">
      <c r="A163" s="351" t="s">
        <v>729</v>
      </c>
      <c r="B163" s="264">
        <v>6</v>
      </c>
      <c r="C163" s="319">
        <v>8</v>
      </c>
      <c r="D163" s="319" t="s">
        <v>730</v>
      </c>
      <c r="E163" s="330" t="s">
        <v>731</v>
      </c>
      <c r="F163" s="330">
        <v>90</v>
      </c>
      <c r="G163" s="330">
        <v>94</v>
      </c>
      <c r="H163" s="330">
        <v>90</v>
      </c>
      <c r="I163" s="330">
        <v>92</v>
      </c>
      <c r="J163" s="330">
        <v>91</v>
      </c>
      <c r="K163" s="330">
        <v>92</v>
      </c>
      <c r="L163" s="330">
        <f t="shared" si="7"/>
        <v>549</v>
      </c>
      <c r="M163" s="330"/>
      <c r="N163" s="330"/>
      <c r="O163" s="331"/>
    </row>
    <row r="164" spans="1:15" s="12" customFormat="1" ht="13.5" customHeight="1">
      <c r="A164" s="351" t="s">
        <v>732</v>
      </c>
      <c r="B164" s="39">
        <v>4</v>
      </c>
      <c r="C164" s="273">
        <v>47</v>
      </c>
      <c r="D164" s="273" t="s">
        <v>733</v>
      </c>
      <c r="E164" s="39" t="s">
        <v>622</v>
      </c>
      <c r="F164" s="39">
        <v>91</v>
      </c>
      <c r="G164" s="39">
        <v>95</v>
      </c>
      <c r="H164" s="39">
        <v>87</v>
      </c>
      <c r="I164" s="39">
        <v>90</v>
      </c>
      <c r="J164" s="39">
        <v>95</v>
      </c>
      <c r="K164" s="39">
        <v>91</v>
      </c>
      <c r="L164" s="39">
        <f t="shared" si="7"/>
        <v>549</v>
      </c>
      <c r="M164" s="39"/>
      <c r="N164" s="39"/>
      <c r="O164" s="274"/>
    </row>
    <row r="165" spans="1:15" s="12" customFormat="1" ht="13.5" customHeight="1">
      <c r="A165" s="351" t="s">
        <v>734</v>
      </c>
      <c r="B165" s="39">
        <v>5</v>
      </c>
      <c r="C165" s="273">
        <v>20</v>
      </c>
      <c r="D165" s="267" t="s">
        <v>735</v>
      </c>
      <c r="E165" s="267" t="s">
        <v>736</v>
      </c>
      <c r="F165" s="267">
        <v>91</v>
      </c>
      <c r="G165" s="267">
        <v>92</v>
      </c>
      <c r="H165" s="267">
        <v>92</v>
      </c>
      <c r="I165" s="267">
        <v>95</v>
      </c>
      <c r="J165" s="267">
        <v>88</v>
      </c>
      <c r="K165" s="267">
        <v>91</v>
      </c>
      <c r="L165" s="39">
        <f t="shared" si="7"/>
        <v>549</v>
      </c>
      <c r="M165" s="39"/>
      <c r="N165" s="39"/>
      <c r="O165" s="267"/>
    </row>
    <row r="166" spans="1:15" s="12" customFormat="1" ht="13.5" customHeight="1">
      <c r="A166" s="351" t="s">
        <v>737</v>
      </c>
      <c r="B166" s="39">
        <v>2</v>
      </c>
      <c r="C166" s="273">
        <v>32</v>
      </c>
      <c r="D166" s="267" t="s">
        <v>738</v>
      </c>
      <c r="E166" s="267" t="s">
        <v>229</v>
      </c>
      <c r="F166" s="267">
        <v>90</v>
      </c>
      <c r="G166" s="267">
        <v>92</v>
      </c>
      <c r="H166" s="267">
        <v>91</v>
      </c>
      <c r="I166" s="267">
        <v>90</v>
      </c>
      <c r="J166" s="267">
        <v>96</v>
      </c>
      <c r="K166" s="267">
        <v>90</v>
      </c>
      <c r="L166" s="39">
        <f t="shared" si="7"/>
        <v>549</v>
      </c>
      <c r="M166" s="39"/>
      <c r="N166" s="39"/>
      <c r="O166" s="267"/>
    </row>
    <row r="167" spans="1:15" s="12" customFormat="1" ht="13.5" customHeight="1">
      <c r="A167" s="351" t="s">
        <v>739</v>
      </c>
      <c r="B167" s="39">
        <v>2</v>
      </c>
      <c r="C167" s="273">
        <v>47</v>
      </c>
      <c r="D167" s="273" t="s">
        <v>740</v>
      </c>
      <c r="E167" s="39" t="s">
        <v>630</v>
      </c>
      <c r="F167" s="39">
        <v>96</v>
      </c>
      <c r="G167" s="39">
        <v>93</v>
      </c>
      <c r="H167" s="39">
        <v>94</v>
      </c>
      <c r="I167" s="39">
        <v>91</v>
      </c>
      <c r="J167" s="39">
        <v>90</v>
      </c>
      <c r="K167" s="39">
        <v>85</v>
      </c>
      <c r="L167" s="39">
        <f t="shared" si="7"/>
        <v>549</v>
      </c>
      <c r="M167" s="39"/>
      <c r="N167" s="39"/>
      <c r="O167" s="274"/>
    </row>
    <row r="168" spans="1:15" s="12" customFormat="1" ht="13.5" customHeight="1">
      <c r="A168" s="351" t="s">
        <v>741</v>
      </c>
      <c r="B168" s="39">
        <v>4</v>
      </c>
      <c r="C168" s="273">
        <v>46</v>
      </c>
      <c r="D168" s="267" t="s">
        <v>742</v>
      </c>
      <c r="E168" s="267" t="s">
        <v>627</v>
      </c>
      <c r="F168" s="267">
        <v>91</v>
      </c>
      <c r="G168" s="267">
        <v>90</v>
      </c>
      <c r="H168" s="267">
        <v>91</v>
      </c>
      <c r="I168" s="267">
        <v>91</v>
      </c>
      <c r="J168" s="267">
        <v>92</v>
      </c>
      <c r="K168" s="267">
        <v>93</v>
      </c>
      <c r="L168" s="39">
        <f t="shared" si="7"/>
        <v>548</v>
      </c>
      <c r="M168" s="39"/>
      <c r="N168" s="39"/>
      <c r="O168" s="267"/>
    </row>
    <row r="169" spans="1:15" s="12" customFormat="1" ht="13.5" customHeight="1">
      <c r="A169" s="351" t="s">
        <v>743</v>
      </c>
      <c r="B169" s="39">
        <v>5</v>
      </c>
      <c r="C169" s="273">
        <v>13</v>
      </c>
      <c r="D169" s="39" t="s">
        <v>744</v>
      </c>
      <c r="E169" s="267" t="s">
        <v>334</v>
      </c>
      <c r="F169" s="39">
        <v>92</v>
      </c>
      <c r="G169" s="39">
        <v>90</v>
      </c>
      <c r="H169" s="39">
        <v>91</v>
      </c>
      <c r="I169" s="39">
        <v>94</v>
      </c>
      <c r="J169" s="39">
        <v>88</v>
      </c>
      <c r="K169" s="39">
        <v>93</v>
      </c>
      <c r="L169" s="39">
        <f t="shared" si="7"/>
        <v>548</v>
      </c>
      <c r="M169" s="39"/>
      <c r="N169" s="39"/>
      <c r="O169" s="274"/>
    </row>
    <row r="170" spans="1:15" s="12" customFormat="1" ht="13.5" customHeight="1">
      <c r="A170" s="351" t="s">
        <v>745</v>
      </c>
      <c r="B170" s="39">
        <v>3</v>
      </c>
      <c r="C170" s="273">
        <v>35</v>
      </c>
      <c r="D170" s="273" t="s">
        <v>553</v>
      </c>
      <c r="E170" s="39" t="s">
        <v>346</v>
      </c>
      <c r="F170" s="39">
        <v>89</v>
      </c>
      <c r="G170" s="39">
        <v>91</v>
      </c>
      <c r="H170" s="39">
        <v>88</v>
      </c>
      <c r="I170" s="39">
        <v>94</v>
      </c>
      <c r="J170" s="39">
        <v>94</v>
      </c>
      <c r="K170" s="39">
        <v>92</v>
      </c>
      <c r="L170" s="39">
        <f t="shared" si="7"/>
        <v>548</v>
      </c>
      <c r="M170" s="39"/>
      <c r="N170" s="39"/>
      <c r="O170" s="274"/>
    </row>
    <row r="171" spans="1:15" s="12" customFormat="1" ht="13.5" customHeight="1">
      <c r="A171" s="351" t="s">
        <v>746</v>
      </c>
      <c r="B171" s="39">
        <v>2</v>
      </c>
      <c r="C171" s="273">
        <v>29</v>
      </c>
      <c r="D171" s="273" t="s">
        <v>747</v>
      </c>
      <c r="E171" s="39" t="s">
        <v>230</v>
      </c>
      <c r="F171" s="39">
        <v>87</v>
      </c>
      <c r="G171" s="39">
        <v>91</v>
      </c>
      <c r="H171" s="39">
        <v>97</v>
      </c>
      <c r="I171" s="39">
        <v>92</v>
      </c>
      <c r="J171" s="39">
        <v>89</v>
      </c>
      <c r="K171" s="39">
        <v>92</v>
      </c>
      <c r="L171" s="39">
        <f t="shared" si="7"/>
        <v>548</v>
      </c>
      <c r="M171" s="39"/>
      <c r="N171" s="39"/>
      <c r="O171" s="274"/>
    </row>
    <row r="172" spans="1:15" s="12" customFormat="1" ht="13.5" customHeight="1">
      <c r="A172" s="351" t="s">
        <v>748</v>
      </c>
      <c r="B172" s="39">
        <v>4</v>
      </c>
      <c r="C172" s="273">
        <v>37</v>
      </c>
      <c r="D172" s="273" t="s">
        <v>749</v>
      </c>
      <c r="E172" s="362" t="s">
        <v>308</v>
      </c>
      <c r="F172" s="39">
        <v>94</v>
      </c>
      <c r="G172" s="39">
        <v>88</v>
      </c>
      <c r="H172" s="39">
        <v>89</v>
      </c>
      <c r="I172" s="39">
        <v>97</v>
      </c>
      <c r="J172" s="39">
        <v>92</v>
      </c>
      <c r="K172" s="39">
        <v>88</v>
      </c>
      <c r="L172" s="39">
        <f t="shared" si="7"/>
        <v>548</v>
      </c>
      <c r="M172" s="39"/>
      <c r="N172" s="39"/>
      <c r="O172" s="274"/>
    </row>
    <row r="173" spans="1:15" s="12" customFormat="1" ht="13.5" customHeight="1">
      <c r="A173" s="351" t="s">
        <v>750</v>
      </c>
      <c r="B173" s="264">
        <v>6</v>
      </c>
      <c r="C173" s="279">
        <v>27</v>
      </c>
      <c r="D173" s="320" t="s">
        <v>751</v>
      </c>
      <c r="E173" s="320" t="s">
        <v>366</v>
      </c>
      <c r="F173" s="320">
        <v>89</v>
      </c>
      <c r="G173" s="320">
        <v>91</v>
      </c>
      <c r="H173" s="320">
        <v>90</v>
      </c>
      <c r="I173" s="320">
        <v>93</v>
      </c>
      <c r="J173" s="320">
        <v>92</v>
      </c>
      <c r="K173" s="320">
        <v>92</v>
      </c>
      <c r="L173" s="330">
        <f t="shared" si="7"/>
        <v>547</v>
      </c>
      <c r="M173" s="330"/>
      <c r="N173" s="330"/>
      <c r="O173" s="320"/>
    </row>
    <row r="174" spans="1:15" s="11" customFormat="1" ht="13.5" customHeight="1">
      <c r="A174" s="351" t="s">
        <v>752</v>
      </c>
      <c r="B174" s="39">
        <v>5</v>
      </c>
      <c r="C174" s="273">
        <v>18</v>
      </c>
      <c r="D174" s="267" t="s">
        <v>295</v>
      </c>
      <c r="E174" s="267" t="s">
        <v>276</v>
      </c>
      <c r="F174" s="267">
        <v>91</v>
      </c>
      <c r="G174" s="267">
        <v>91</v>
      </c>
      <c r="H174" s="267">
        <v>91</v>
      </c>
      <c r="I174" s="267">
        <v>91</v>
      </c>
      <c r="J174" s="267">
        <v>91</v>
      </c>
      <c r="K174" s="267">
        <v>92</v>
      </c>
      <c r="L174" s="39">
        <f t="shared" si="7"/>
        <v>547</v>
      </c>
      <c r="M174" s="39"/>
      <c r="N174" s="39"/>
      <c r="O174" s="267"/>
    </row>
    <row r="175" spans="1:15" s="12" customFormat="1" ht="13.5" customHeight="1">
      <c r="A175" s="351" t="s">
        <v>753</v>
      </c>
      <c r="B175" s="39">
        <v>4</v>
      </c>
      <c r="C175" s="273">
        <v>45</v>
      </c>
      <c r="D175" s="273" t="s">
        <v>272</v>
      </c>
      <c r="E175" s="39" t="s">
        <v>242</v>
      </c>
      <c r="F175" s="39">
        <v>91</v>
      </c>
      <c r="G175" s="39">
        <v>90</v>
      </c>
      <c r="H175" s="39">
        <v>95</v>
      </c>
      <c r="I175" s="39">
        <v>92</v>
      </c>
      <c r="J175" s="39">
        <v>87</v>
      </c>
      <c r="K175" s="39">
        <v>92</v>
      </c>
      <c r="L175" s="39">
        <f t="shared" si="7"/>
        <v>547</v>
      </c>
      <c r="M175" s="39"/>
      <c r="N175" s="39"/>
      <c r="O175" s="274"/>
    </row>
    <row r="176" spans="1:15" s="12" customFormat="1" ht="13.5" customHeight="1">
      <c r="A176" s="351" t="s">
        <v>754</v>
      </c>
      <c r="B176" s="39">
        <v>3</v>
      </c>
      <c r="C176" s="273">
        <v>38</v>
      </c>
      <c r="D176" s="267" t="s">
        <v>560</v>
      </c>
      <c r="E176" s="267" t="s">
        <v>325</v>
      </c>
      <c r="F176" s="267">
        <v>91</v>
      </c>
      <c r="G176" s="267">
        <v>92</v>
      </c>
      <c r="H176" s="267">
        <v>90</v>
      </c>
      <c r="I176" s="267">
        <v>91</v>
      </c>
      <c r="J176" s="267">
        <v>93</v>
      </c>
      <c r="K176" s="267">
        <v>90</v>
      </c>
      <c r="L176" s="39">
        <f t="shared" si="7"/>
        <v>547</v>
      </c>
      <c r="M176" s="39"/>
      <c r="N176" s="39"/>
      <c r="O176" s="267"/>
    </row>
    <row r="177" spans="1:15" s="11" customFormat="1" ht="13.5" customHeight="1">
      <c r="A177" s="351" t="s">
        <v>755</v>
      </c>
      <c r="B177" s="39">
        <v>5</v>
      </c>
      <c r="C177" s="273">
        <v>47</v>
      </c>
      <c r="D177" s="273" t="s">
        <v>756</v>
      </c>
      <c r="E177" s="273" t="s">
        <v>269</v>
      </c>
      <c r="F177" s="39">
        <v>89</v>
      </c>
      <c r="G177" s="39">
        <v>92</v>
      </c>
      <c r="H177" s="39">
        <v>93</v>
      </c>
      <c r="I177" s="39">
        <v>91</v>
      </c>
      <c r="J177" s="39">
        <v>89</v>
      </c>
      <c r="K177" s="39">
        <v>92</v>
      </c>
      <c r="L177" s="39">
        <f t="shared" si="7"/>
        <v>546</v>
      </c>
      <c r="M177" s="39"/>
      <c r="N177" s="39"/>
      <c r="O177" s="274"/>
    </row>
    <row r="178" spans="1:15" s="12" customFormat="1" ht="13.5" customHeight="1">
      <c r="A178" s="351" t="s">
        <v>757</v>
      </c>
      <c r="B178" s="352">
        <v>1</v>
      </c>
      <c r="C178" s="353">
        <v>48</v>
      </c>
      <c r="D178" s="165" t="s">
        <v>758</v>
      </c>
      <c r="E178" s="165" t="s">
        <v>235</v>
      </c>
      <c r="F178" s="165">
        <v>88</v>
      </c>
      <c r="G178" s="165">
        <v>90</v>
      </c>
      <c r="H178" s="165">
        <v>95</v>
      </c>
      <c r="I178" s="165">
        <v>94</v>
      </c>
      <c r="J178" s="165">
        <v>88</v>
      </c>
      <c r="K178" s="165">
        <v>91</v>
      </c>
      <c r="L178" s="352">
        <f t="shared" si="7"/>
        <v>546</v>
      </c>
      <c r="M178" s="352"/>
      <c r="N178" s="352"/>
      <c r="O178" s="354"/>
    </row>
    <row r="179" spans="1:15" s="12" customFormat="1" ht="13.5" customHeight="1">
      <c r="A179" s="351" t="s">
        <v>759</v>
      </c>
      <c r="B179" s="352">
        <v>1</v>
      </c>
      <c r="C179" s="353">
        <v>16</v>
      </c>
      <c r="D179" s="165" t="s">
        <v>565</v>
      </c>
      <c r="E179" s="352" t="s">
        <v>351</v>
      </c>
      <c r="F179" s="165">
        <v>94</v>
      </c>
      <c r="G179" s="165">
        <v>93</v>
      </c>
      <c r="H179" s="165">
        <v>86</v>
      </c>
      <c r="I179" s="165">
        <v>92</v>
      </c>
      <c r="J179" s="165">
        <v>91</v>
      </c>
      <c r="K179" s="165">
        <v>90</v>
      </c>
      <c r="L179" s="352">
        <f t="shared" si="7"/>
        <v>546</v>
      </c>
      <c r="M179" s="352"/>
      <c r="N179" s="352"/>
      <c r="O179" s="354"/>
    </row>
    <row r="180" spans="1:15" s="11" customFormat="1" ht="13.5" customHeight="1">
      <c r="A180" s="351" t="s">
        <v>760</v>
      </c>
      <c r="B180" s="39">
        <v>4</v>
      </c>
      <c r="C180" s="273">
        <v>34</v>
      </c>
      <c r="D180" s="357" t="s">
        <v>761</v>
      </c>
      <c r="E180" s="267" t="s">
        <v>762</v>
      </c>
      <c r="F180" s="267">
        <v>87</v>
      </c>
      <c r="G180" s="267">
        <v>94</v>
      </c>
      <c r="H180" s="267">
        <v>87</v>
      </c>
      <c r="I180" s="267">
        <v>92</v>
      </c>
      <c r="J180" s="267">
        <v>92</v>
      </c>
      <c r="K180" s="267">
        <v>93</v>
      </c>
      <c r="L180" s="39">
        <f t="shared" si="7"/>
        <v>545</v>
      </c>
      <c r="M180" s="39"/>
      <c r="N180" s="39"/>
      <c r="O180" s="267"/>
    </row>
    <row r="181" spans="1:15" s="12" customFormat="1" ht="13.5" customHeight="1">
      <c r="A181" s="351" t="s">
        <v>763</v>
      </c>
      <c r="B181" s="39">
        <v>3</v>
      </c>
      <c r="C181" s="273">
        <v>17</v>
      </c>
      <c r="D181" s="267" t="s">
        <v>327</v>
      </c>
      <c r="E181" s="267" t="s">
        <v>328</v>
      </c>
      <c r="F181" s="267">
        <v>87</v>
      </c>
      <c r="G181" s="267">
        <v>91</v>
      </c>
      <c r="H181" s="267">
        <v>93</v>
      </c>
      <c r="I181" s="267">
        <v>92</v>
      </c>
      <c r="J181" s="267">
        <v>92</v>
      </c>
      <c r="K181" s="267">
        <v>90</v>
      </c>
      <c r="L181" s="39">
        <f t="shared" si="7"/>
        <v>545</v>
      </c>
      <c r="M181" s="39"/>
      <c r="N181" s="39"/>
      <c r="O181" s="267"/>
    </row>
    <row r="182" spans="1:15" s="12" customFormat="1" ht="13.5" customHeight="1">
      <c r="A182" s="351" t="s">
        <v>764</v>
      </c>
      <c r="B182" s="264">
        <v>6</v>
      </c>
      <c r="C182" s="279">
        <v>46</v>
      </c>
      <c r="D182" s="363" t="s">
        <v>765</v>
      </c>
      <c r="E182" s="264" t="s">
        <v>627</v>
      </c>
      <c r="F182" s="264">
        <v>92</v>
      </c>
      <c r="G182" s="264">
        <v>86</v>
      </c>
      <c r="H182" s="264">
        <v>92</v>
      </c>
      <c r="I182" s="264">
        <v>94</v>
      </c>
      <c r="J182" s="264">
        <v>92</v>
      </c>
      <c r="K182" s="264">
        <v>89</v>
      </c>
      <c r="L182" s="264">
        <f t="shared" si="7"/>
        <v>545</v>
      </c>
      <c r="M182" s="264"/>
      <c r="N182" s="264"/>
      <c r="O182" s="268"/>
    </row>
    <row r="183" spans="1:15" s="12" customFormat="1" ht="13.5" customHeight="1">
      <c r="A183" s="351" t="s">
        <v>766</v>
      </c>
      <c r="B183" s="264">
        <v>6</v>
      </c>
      <c r="C183" s="319">
        <v>19</v>
      </c>
      <c r="D183" s="330" t="s">
        <v>767</v>
      </c>
      <c r="E183" s="330" t="s">
        <v>342</v>
      </c>
      <c r="F183" s="330">
        <v>94</v>
      </c>
      <c r="G183" s="330">
        <v>90</v>
      </c>
      <c r="H183" s="330">
        <v>95</v>
      </c>
      <c r="I183" s="330">
        <v>92</v>
      </c>
      <c r="J183" s="330">
        <v>88</v>
      </c>
      <c r="K183" s="330">
        <v>86</v>
      </c>
      <c r="L183" s="330">
        <f t="shared" si="7"/>
        <v>545</v>
      </c>
      <c r="M183" s="330"/>
      <c r="N183" s="330"/>
      <c r="O183" s="331"/>
    </row>
    <row r="184" spans="1:15" s="11" customFormat="1" ht="13.5" customHeight="1">
      <c r="A184" s="351" t="s">
        <v>768</v>
      </c>
      <c r="B184" s="39">
        <v>2</v>
      </c>
      <c r="C184" s="273">
        <v>16</v>
      </c>
      <c r="D184" s="273" t="s">
        <v>354</v>
      </c>
      <c r="E184" s="39" t="s">
        <v>351</v>
      </c>
      <c r="F184" s="39">
        <v>87</v>
      </c>
      <c r="G184" s="39">
        <v>96</v>
      </c>
      <c r="H184" s="39">
        <v>92</v>
      </c>
      <c r="I184" s="39">
        <v>93</v>
      </c>
      <c r="J184" s="39">
        <v>81</v>
      </c>
      <c r="K184" s="39">
        <v>95</v>
      </c>
      <c r="L184" s="39">
        <f t="shared" si="7"/>
        <v>544</v>
      </c>
      <c r="M184" s="39"/>
      <c r="N184" s="39"/>
      <c r="O184" s="272"/>
    </row>
    <row r="185" spans="1:15" s="12" customFormat="1" ht="13.5" customHeight="1">
      <c r="A185" s="351" t="s">
        <v>769</v>
      </c>
      <c r="B185" s="352">
        <v>1</v>
      </c>
      <c r="C185" s="353">
        <v>9</v>
      </c>
      <c r="D185" s="165" t="s">
        <v>299</v>
      </c>
      <c r="E185" s="165" t="s">
        <v>234</v>
      </c>
      <c r="F185" s="165">
        <v>91</v>
      </c>
      <c r="G185" s="165">
        <v>91</v>
      </c>
      <c r="H185" s="165">
        <v>89</v>
      </c>
      <c r="I185" s="165">
        <v>90</v>
      </c>
      <c r="J185" s="165">
        <v>92</v>
      </c>
      <c r="K185" s="165">
        <v>91</v>
      </c>
      <c r="L185" s="352">
        <f t="shared" si="7"/>
        <v>544</v>
      </c>
      <c r="M185" s="352"/>
      <c r="N185" s="352"/>
      <c r="O185" s="354"/>
    </row>
    <row r="186" spans="1:15" s="12" customFormat="1" ht="13.5" customHeight="1">
      <c r="A186" s="351" t="s">
        <v>770</v>
      </c>
      <c r="B186" s="39">
        <v>2</v>
      </c>
      <c r="C186" s="273">
        <v>3</v>
      </c>
      <c r="D186" s="273" t="s">
        <v>771</v>
      </c>
      <c r="E186" s="39" t="s">
        <v>238</v>
      </c>
      <c r="F186" s="39">
        <v>91</v>
      </c>
      <c r="G186" s="39">
        <v>91</v>
      </c>
      <c r="H186" s="39">
        <v>93</v>
      </c>
      <c r="I186" s="39">
        <v>88</v>
      </c>
      <c r="J186" s="39">
        <v>90</v>
      </c>
      <c r="K186" s="39">
        <v>91</v>
      </c>
      <c r="L186" s="39">
        <f t="shared" si="7"/>
        <v>544</v>
      </c>
      <c r="M186" s="39"/>
      <c r="N186" s="39"/>
      <c r="O186" s="274"/>
    </row>
    <row r="187" spans="1:15" s="12" customFormat="1" ht="13.5" customHeight="1">
      <c r="A187" s="351" t="s">
        <v>772</v>
      </c>
      <c r="B187" s="39">
        <v>4</v>
      </c>
      <c r="C187" s="273">
        <v>36</v>
      </c>
      <c r="D187" s="267" t="s">
        <v>773</v>
      </c>
      <c r="E187" s="267" t="s">
        <v>383</v>
      </c>
      <c r="F187" s="267">
        <v>91</v>
      </c>
      <c r="G187" s="267">
        <v>93</v>
      </c>
      <c r="H187" s="267">
        <v>87</v>
      </c>
      <c r="I187" s="267">
        <v>92</v>
      </c>
      <c r="J187" s="267">
        <v>91</v>
      </c>
      <c r="K187" s="267">
        <v>90</v>
      </c>
      <c r="L187" s="39">
        <f t="shared" si="7"/>
        <v>544</v>
      </c>
      <c r="M187" s="39"/>
      <c r="N187" s="39"/>
      <c r="O187" s="267"/>
    </row>
    <row r="188" spans="1:15" s="12" customFormat="1" ht="13.5" customHeight="1">
      <c r="A188" s="351" t="s">
        <v>774</v>
      </c>
      <c r="B188" s="39">
        <v>5</v>
      </c>
      <c r="C188" s="273">
        <v>33</v>
      </c>
      <c r="D188" s="273" t="s">
        <v>775</v>
      </c>
      <c r="E188" s="273" t="s">
        <v>555</v>
      </c>
      <c r="F188" s="39">
        <v>88</v>
      </c>
      <c r="G188" s="39">
        <v>92</v>
      </c>
      <c r="H188" s="39">
        <v>89</v>
      </c>
      <c r="I188" s="39">
        <v>96</v>
      </c>
      <c r="J188" s="39">
        <v>91</v>
      </c>
      <c r="K188" s="39">
        <v>88</v>
      </c>
      <c r="L188" s="39">
        <f t="shared" si="7"/>
        <v>544</v>
      </c>
      <c r="M188" s="39"/>
      <c r="N188" s="39"/>
      <c r="O188" s="274"/>
    </row>
    <row r="189" spans="1:15" s="12" customFormat="1" ht="13.5" customHeight="1">
      <c r="A189" s="351" t="s">
        <v>776</v>
      </c>
      <c r="B189" s="39">
        <v>3</v>
      </c>
      <c r="C189" s="273">
        <v>4</v>
      </c>
      <c r="D189" s="267" t="s">
        <v>777</v>
      </c>
      <c r="E189" s="267" t="s">
        <v>342</v>
      </c>
      <c r="F189" s="267">
        <v>94</v>
      </c>
      <c r="G189" s="267">
        <v>85</v>
      </c>
      <c r="H189" s="267">
        <v>91</v>
      </c>
      <c r="I189" s="267">
        <v>91</v>
      </c>
      <c r="J189" s="267">
        <v>88</v>
      </c>
      <c r="K189" s="267">
        <v>94</v>
      </c>
      <c r="L189" s="39">
        <f t="shared" si="7"/>
        <v>543</v>
      </c>
      <c r="M189" s="39"/>
      <c r="N189" s="39"/>
      <c r="O189" s="267"/>
    </row>
    <row r="190" spans="1:15" s="12" customFormat="1" ht="13.5" customHeight="1">
      <c r="A190" s="351" t="s">
        <v>778</v>
      </c>
      <c r="B190" s="39">
        <v>4</v>
      </c>
      <c r="C190" s="273">
        <v>8</v>
      </c>
      <c r="D190" s="273" t="s">
        <v>779</v>
      </c>
      <c r="E190" s="39" t="s">
        <v>366</v>
      </c>
      <c r="F190" s="39">
        <v>92</v>
      </c>
      <c r="G190" s="39">
        <v>91</v>
      </c>
      <c r="H190" s="39">
        <v>88</v>
      </c>
      <c r="I190" s="39">
        <v>91</v>
      </c>
      <c r="J190" s="39">
        <v>90</v>
      </c>
      <c r="K190" s="39">
        <v>91</v>
      </c>
      <c r="L190" s="39">
        <f t="shared" si="7"/>
        <v>543</v>
      </c>
      <c r="M190" s="39"/>
      <c r="N190" s="39"/>
      <c r="O190" s="272"/>
    </row>
    <row r="191" spans="1:15" s="12" customFormat="1" ht="13.5" customHeight="1">
      <c r="A191" s="351" t="s">
        <v>780</v>
      </c>
      <c r="B191" s="264">
        <v>6</v>
      </c>
      <c r="C191" s="319">
        <v>5</v>
      </c>
      <c r="D191" s="279" t="s">
        <v>353</v>
      </c>
      <c r="E191" s="279" t="s">
        <v>351</v>
      </c>
      <c r="F191" s="264">
        <v>92</v>
      </c>
      <c r="G191" s="264">
        <v>92</v>
      </c>
      <c r="H191" s="264">
        <v>94</v>
      </c>
      <c r="I191" s="264">
        <v>93</v>
      </c>
      <c r="J191" s="264">
        <v>82</v>
      </c>
      <c r="K191" s="264">
        <v>90</v>
      </c>
      <c r="L191" s="264">
        <f t="shared" si="7"/>
        <v>543</v>
      </c>
      <c r="M191" s="264"/>
      <c r="N191" s="264"/>
      <c r="O191" s="271"/>
    </row>
    <row r="192" spans="1:15" s="12" customFormat="1" ht="13.5" customHeight="1">
      <c r="A192" s="351" t="s">
        <v>781</v>
      </c>
      <c r="B192" s="39">
        <v>2</v>
      </c>
      <c r="C192" s="273">
        <v>13</v>
      </c>
      <c r="D192" s="39" t="s">
        <v>333</v>
      </c>
      <c r="E192" s="267" t="s">
        <v>334</v>
      </c>
      <c r="F192" s="39">
        <v>88</v>
      </c>
      <c r="G192" s="39">
        <v>90</v>
      </c>
      <c r="H192" s="39">
        <v>91</v>
      </c>
      <c r="I192" s="39">
        <v>90</v>
      </c>
      <c r="J192" s="39">
        <v>94</v>
      </c>
      <c r="K192" s="39">
        <v>89</v>
      </c>
      <c r="L192" s="39">
        <f t="shared" si="7"/>
        <v>542</v>
      </c>
      <c r="M192" s="39"/>
      <c r="N192" s="39"/>
      <c r="O192" s="274"/>
    </row>
    <row r="193" spans="1:15" s="12" customFormat="1" ht="13.5" customHeight="1">
      <c r="A193" s="351" t="s">
        <v>782</v>
      </c>
      <c r="B193" s="39">
        <v>5</v>
      </c>
      <c r="C193" s="273">
        <v>32</v>
      </c>
      <c r="D193" s="267" t="s">
        <v>783</v>
      </c>
      <c r="E193" s="39" t="s">
        <v>229</v>
      </c>
      <c r="F193" s="267">
        <v>89</v>
      </c>
      <c r="G193" s="267">
        <v>90</v>
      </c>
      <c r="H193" s="267">
        <v>87</v>
      </c>
      <c r="I193" s="267">
        <v>93</v>
      </c>
      <c r="J193" s="267">
        <v>92</v>
      </c>
      <c r="K193" s="267">
        <v>90</v>
      </c>
      <c r="L193" s="39">
        <f t="shared" si="7"/>
        <v>541</v>
      </c>
      <c r="M193" s="39"/>
      <c r="N193" s="39"/>
      <c r="O193" s="267"/>
    </row>
    <row r="194" spans="1:15" s="12" customFormat="1" ht="13.5" customHeight="1">
      <c r="A194" s="351" t="s">
        <v>784</v>
      </c>
      <c r="B194" s="39">
        <v>2</v>
      </c>
      <c r="C194" s="273">
        <v>38</v>
      </c>
      <c r="D194" s="267" t="s">
        <v>785</v>
      </c>
      <c r="E194" s="267" t="s">
        <v>786</v>
      </c>
      <c r="F194" s="267">
        <v>90</v>
      </c>
      <c r="G194" s="267">
        <v>92</v>
      </c>
      <c r="H194" s="267">
        <v>91</v>
      </c>
      <c r="I194" s="267">
        <v>90</v>
      </c>
      <c r="J194" s="267">
        <v>91</v>
      </c>
      <c r="K194" s="267">
        <v>87</v>
      </c>
      <c r="L194" s="39">
        <f t="shared" si="7"/>
        <v>541</v>
      </c>
      <c r="M194" s="39"/>
      <c r="N194" s="39"/>
      <c r="O194" s="267"/>
    </row>
    <row r="195" spans="1:15" s="12" customFormat="1" ht="13.5" customHeight="1">
      <c r="A195" s="351" t="s">
        <v>787</v>
      </c>
      <c r="B195" s="352">
        <v>1</v>
      </c>
      <c r="C195" s="353">
        <v>40</v>
      </c>
      <c r="D195" s="353" t="s">
        <v>788</v>
      </c>
      <c r="E195" s="352" t="s">
        <v>357</v>
      </c>
      <c r="F195" s="352">
        <v>90</v>
      </c>
      <c r="G195" s="352">
        <v>88</v>
      </c>
      <c r="H195" s="352">
        <v>87</v>
      </c>
      <c r="I195" s="352">
        <v>91</v>
      </c>
      <c r="J195" s="352">
        <v>89</v>
      </c>
      <c r="K195" s="352">
        <v>95</v>
      </c>
      <c r="L195" s="352">
        <f t="shared" si="7"/>
        <v>540</v>
      </c>
      <c r="M195" s="352"/>
      <c r="N195" s="352"/>
      <c r="O195" s="354"/>
    </row>
    <row r="196" spans="1:15" s="12" customFormat="1" ht="13.5" customHeight="1">
      <c r="A196" s="351" t="s">
        <v>789</v>
      </c>
      <c r="B196" s="264">
        <v>6</v>
      </c>
      <c r="C196" s="279">
        <v>36</v>
      </c>
      <c r="D196" s="279" t="s">
        <v>790</v>
      </c>
      <c r="E196" s="264" t="s">
        <v>383</v>
      </c>
      <c r="F196" s="264">
        <v>88</v>
      </c>
      <c r="G196" s="264">
        <v>88</v>
      </c>
      <c r="H196" s="264">
        <v>92</v>
      </c>
      <c r="I196" s="264">
        <v>90</v>
      </c>
      <c r="J196" s="264">
        <v>89</v>
      </c>
      <c r="K196" s="264">
        <v>93</v>
      </c>
      <c r="L196" s="264">
        <f t="shared" si="7"/>
        <v>540</v>
      </c>
      <c r="M196" s="264"/>
      <c r="N196" s="264"/>
      <c r="O196" s="268"/>
    </row>
    <row r="197" spans="1:15" s="12" customFormat="1" ht="13.5" customHeight="1">
      <c r="A197" s="351" t="s">
        <v>791</v>
      </c>
      <c r="B197" s="264">
        <v>6</v>
      </c>
      <c r="C197" s="279">
        <v>32</v>
      </c>
      <c r="D197" s="279" t="s">
        <v>792</v>
      </c>
      <c r="E197" s="264" t="s">
        <v>229</v>
      </c>
      <c r="F197" s="264">
        <v>88</v>
      </c>
      <c r="G197" s="264">
        <v>89</v>
      </c>
      <c r="H197" s="264">
        <v>90</v>
      </c>
      <c r="I197" s="264">
        <v>93</v>
      </c>
      <c r="J197" s="264">
        <v>89</v>
      </c>
      <c r="K197" s="264">
        <v>91</v>
      </c>
      <c r="L197" s="264">
        <f t="shared" si="7"/>
        <v>540</v>
      </c>
      <c r="M197" s="264"/>
      <c r="N197" s="264"/>
      <c r="O197" s="268"/>
    </row>
    <row r="198" spans="1:15" s="12" customFormat="1" ht="13.5" customHeight="1">
      <c r="A198" s="351" t="s">
        <v>793</v>
      </c>
      <c r="B198" s="264">
        <v>6</v>
      </c>
      <c r="C198" s="319">
        <v>20</v>
      </c>
      <c r="D198" s="320" t="s">
        <v>794</v>
      </c>
      <c r="E198" s="320" t="s">
        <v>563</v>
      </c>
      <c r="F198" s="320">
        <v>88</v>
      </c>
      <c r="G198" s="320">
        <v>90</v>
      </c>
      <c r="H198" s="320">
        <v>90</v>
      </c>
      <c r="I198" s="320">
        <v>91</v>
      </c>
      <c r="J198" s="320">
        <v>92</v>
      </c>
      <c r="K198" s="320">
        <v>89</v>
      </c>
      <c r="L198" s="330">
        <f t="shared" si="7"/>
        <v>540</v>
      </c>
      <c r="M198" s="330"/>
      <c r="N198" s="330"/>
      <c r="O198" s="320"/>
    </row>
    <row r="199" spans="1:15" s="12" customFormat="1" ht="13.5" customHeight="1">
      <c r="A199" s="351" t="s">
        <v>795</v>
      </c>
      <c r="B199" s="39">
        <v>3</v>
      </c>
      <c r="C199" s="273">
        <v>48</v>
      </c>
      <c r="D199" s="273" t="s">
        <v>796</v>
      </c>
      <c r="E199" s="39" t="s">
        <v>563</v>
      </c>
      <c r="F199" s="39">
        <v>85</v>
      </c>
      <c r="G199" s="39">
        <v>91</v>
      </c>
      <c r="H199" s="39">
        <v>89</v>
      </c>
      <c r="I199" s="39">
        <v>96</v>
      </c>
      <c r="J199" s="39">
        <v>90</v>
      </c>
      <c r="K199" s="39">
        <v>89</v>
      </c>
      <c r="L199" s="39">
        <f t="shared" si="7"/>
        <v>540</v>
      </c>
      <c r="M199" s="39"/>
      <c r="N199" s="39"/>
      <c r="O199" s="274"/>
    </row>
    <row r="200" spans="1:15" s="12" customFormat="1" ht="13.5" customHeight="1">
      <c r="A200" s="351" t="s">
        <v>797</v>
      </c>
      <c r="B200" s="39">
        <v>3</v>
      </c>
      <c r="C200" s="273">
        <v>20</v>
      </c>
      <c r="D200" s="267" t="s">
        <v>798</v>
      </c>
      <c r="E200" s="267" t="s">
        <v>563</v>
      </c>
      <c r="F200" s="267">
        <v>90</v>
      </c>
      <c r="G200" s="267">
        <v>90</v>
      </c>
      <c r="H200" s="267">
        <v>91</v>
      </c>
      <c r="I200" s="267">
        <v>90</v>
      </c>
      <c r="J200" s="267">
        <v>90</v>
      </c>
      <c r="K200" s="267">
        <v>89</v>
      </c>
      <c r="L200" s="39">
        <f t="shared" si="7"/>
        <v>540</v>
      </c>
      <c r="M200" s="39"/>
      <c r="N200" s="39"/>
      <c r="O200" s="267"/>
    </row>
    <row r="201" spans="1:15" s="12" customFormat="1" ht="13.5" customHeight="1">
      <c r="A201" s="351" t="s">
        <v>799</v>
      </c>
      <c r="B201" s="39">
        <v>4</v>
      </c>
      <c r="C201" s="273">
        <v>5</v>
      </c>
      <c r="D201" s="273" t="s">
        <v>800</v>
      </c>
      <c r="E201" s="39" t="s">
        <v>337</v>
      </c>
      <c r="F201" s="39">
        <v>90</v>
      </c>
      <c r="G201" s="39">
        <v>88</v>
      </c>
      <c r="H201" s="39">
        <v>88</v>
      </c>
      <c r="I201" s="39">
        <v>90</v>
      </c>
      <c r="J201" s="39">
        <v>91</v>
      </c>
      <c r="K201" s="39">
        <v>92</v>
      </c>
      <c r="L201" s="39">
        <f t="shared" si="7"/>
        <v>539</v>
      </c>
      <c r="M201" s="39"/>
      <c r="N201" s="39"/>
      <c r="O201" s="272"/>
    </row>
    <row r="202" spans="1:15" s="12" customFormat="1" ht="13.5" customHeight="1">
      <c r="A202" s="351" t="s">
        <v>801</v>
      </c>
      <c r="B202" s="39">
        <v>3</v>
      </c>
      <c r="C202" s="273">
        <v>36</v>
      </c>
      <c r="D202" s="267" t="s">
        <v>569</v>
      </c>
      <c r="E202" s="267" t="s">
        <v>383</v>
      </c>
      <c r="F202" s="267">
        <v>94</v>
      </c>
      <c r="G202" s="267">
        <v>89</v>
      </c>
      <c r="H202" s="267">
        <v>87</v>
      </c>
      <c r="I202" s="267">
        <v>87</v>
      </c>
      <c r="J202" s="267">
        <v>90</v>
      </c>
      <c r="K202" s="267">
        <v>92</v>
      </c>
      <c r="L202" s="39">
        <f t="shared" si="7"/>
        <v>539</v>
      </c>
      <c r="M202" s="39"/>
      <c r="N202" s="39"/>
      <c r="O202" s="267"/>
    </row>
    <row r="203" spans="1:15" s="12" customFormat="1" ht="13.5" customHeight="1">
      <c r="A203" s="351" t="s">
        <v>802</v>
      </c>
      <c r="B203" s="264">
        <v>6</v>
      </c>
      <c r="C203" s="279">
        <v>18</v>
      </c>
      <c r="D203" s="330" t="s">
        <v>803</v>
      </c>
      <c r="E203" s="320" t="s">
        <v>277</v>
      </c>
      <c r="F203" s="330">
        <v>93</v>
      </c>
      <c r="G203" s="330">
        <v>90</v>
      </c>
      <c r="H203" s="330">
        <v>87</v>
      </c>
      <c r="I203" s="330">
        <v>87</v>
      </c>
      <c r="J203" s="330">
        <v>91</v>
      </c>
      <c r="K203" s="330">
        <v>91</v>
      </c>
      <c r="L203" s="330">
        <f t="shared" si="7"/>
        <v>539</v>
      </c>
      <c r="M203" s="330"/>
      <c r="N203" s="330"/>
      <c r="O203" s="331"/>
    </row>
    <row r="204" spans="1:15" ht="13.5" customHeight="1">
      <c r="A204" s="351" t="s">
        <v>804</v>
      </c>
      <c r="B204" s="352">
        <v>1</v>
      </c>
      <c r="C204" s="353">
        <v>35</v>
      </c>
      <c r="D204" s="165" t="s">
        <v>552</v>
      </c>
      <c r="E204" s="165" t="s">
        <v>346</v>
      </c>
      <c r="F204" s="165">
        <v>91</v>
      </c>
      <c r="G204" s="165">
        <v>91</v>
      </c>
      <c r="H204" s="165">
        <v>91</v>
      </c>
      <c r="I204" s="165">
        <v>88</v>
      </c>
      <c r="J204" s="165">
        <v>89</v>
      </c>
      <c r="K204" s="165">
        <v>89</v>
      </c>
      <c r="L204" s="352">
        <f t="shared" si="7"/>
        <v>539</v>
      </c>
      <c r="M204" s="352"/>
      <c r="N204" s="352"/>
      <c r="O204" s="354"/>
    </row>
    <row r="205" spans="1:15" ht="13.5" customHeight="1">
      <c r="A205" s="351" t="s">
        <v>805</v>
      </c>
      <c r="B205" s="352">
        <v>1</v>
      </c>
      <c r="C205" s="353">
        <v>33</v>
      </c>
      <c r="D205" s="165" t="s">
        <v>806</v>
      </c>
      <c r="E205" s="165" t="s">
        <v>555</v>
      </c>
      <c r="F205" s="165">
        <v>92</v>
      </c>
      <c r="G205" s="165">
        <v>94</v>
      </c>
      <c r="H205" s="165">
        <v>91</v>
      </c>
      <c r="I205" s="165">
        <v>85</v>
      </c>
      <c r="J205" s="165">
        <v>88</v>
      </c>
      <c r="K205" s="165">
        <v>89</v>
      </c>
      <c r="L205" s="352">
        <f t="shared" si="7"/>
        <v>539</v>
      </c>
      <c r="M205" s="352"/>
      <c r="N205" s="352"/>
      <c r="O205" s="354"/>
    </row>
    <row r="206" spans="1:15" ht="13.5" customHeight="1">
      <c r="A206" s="351" t="s">
        <v>807</v>
      </c>
      <c r="B206" s="39">
        <v>2</v>
      </c>
      <c r="C206" s="273">
        <v>30</v>
      </c>
      <c r="D206" s="267" t="s">
        <v>808</v>
      </c>
      <c r="E206" s="267" t="s">
        <v>331</v>
      </c>
      <c r="F206" s="267">
        <v>85</v>
      </c>
      <c r="G206" s="267">
        <v>89</v>
      </c>
      <c r="H206" s="267">
        <v>89</v>
      </c>
      <c r="I206" s="267">
        <v>91</v>
      </c>
      <c r="J206" s="267">
        <v>94</v>
      </c>
      <c r="K206" s="267">
        <v>90</v>
      </c>
      <c r="L206" s="39">
        <f t="shared" si="7"/>
        <v>538</v>
      </c>
      <c r="M206" s="39"/>
      <c r="N206" s="39"/>
      <c r="O206" s="267"/>
    </row>
    <row r="207" spans="1:15" ht="13.5" customHeight="1">
      <c r="A207" s="351" t="s">
        <v>809</v>
      </c>
      <c r="B207" s="352">
        <v>1</v>
      </c>
      <c r="C207" s="353">
        <v>45</v>
      </c>
      <c r="D207" s="165" t="s">
        <v>323</v>
      </c>
      <c r="E207" s="165" t="s">
        <v>242</v>
      </c>
      <c r="F207" s="165">
        <v>86</v>
      </c>
      <c r="G207" s="165">
        <v>93</v>
      </c>
      <c r="H207" s="165">
        <v>90</v>
      </c>
      <c r="I207" s="165">
        <v>84</v>
      </c>
      <c r="J207" s="165">
        <v>96</v>
      </c>
      <c r="K207" s="165">
        <v>89</v>
      </c>
      <c r="L207" s="352">
        <f t="shared" si="7"/>
        <v>538</v>
      </c>
      <c r="M207" s="352"/>
      <c r="N207" s="352"/>
      <c r="O207" s="354"/>
    </row>
    <row r="208" spans="1:15" ht="13.5" customHeight="1">
      <c r="A208" s="351" t="s">
        <v>810</v>
      </c>
      <c r="B208" s="39">
        <v>3</v>
      </c>
      <c r="C208" s="273">
        <v>13</v>
      </c>
      <c r="D208" s="39" t="s">
        <v>557</v>
      </c>
      <c r="E208" s="267" t="s">
        <v>334</v>
      </c>
      <c r="F208" s="39">
        <v>92</v>
      </c>
      <c r="G208" s="39">
        <v>89</v>
      </c>
      <c r="H208" s="39">
        <v>86</v>
      </c>
      <c r="I208" s="39">
        <v>89</v>
      </c>
      <c r="J208" s="39">
        <v>89</v>
      </c>
      <c r="K208" s="39">
        <v>92</v>
      </c>
      <c r="L208" s="39">
        <f t="shared" si="7"/>
        <v>537</v>
      </c>
      <c r="M208" s="39"/>
      <c r="N208" s="39"/>
      <c r="O208" s="274"/>
    </row>
    <row r="209" spans="1:15" ht="13.5" customHeight="1">
      <c r="A209" s="351" t="s">
        <v>811</v>
      </c>
      <c r="B209" s="39">
        <v>3</v>
      </c>
      <c r="C209" s="273">
        <v>46</v>
      </c>
      <c r="D209" s="267" t="s">
        <v>812</v>
      </c>
      <c r="E209" s="267" t="s">
        <v>627</v>
      </c>
      <c r="F209" s="267">
        <v>88</v>
      </c>
      <c r="G209" s="267">
        <v>92</v>
      </c>
      <c r="H209" s="267">
        <v>86</v>
      </c>
      <c r="I209" s="267">
        <v>91</v>
      </c>
      <c r="J209" s="267">
        <v>85</v>
      </c>
      <c r="K209" s="267">
        <v>94</v>
      </c>
      <c r="L209" s="39">
        <f t="shared" si="7"/>
        <v>536</v>
      </c>
      <c r="M209" s="39"/>
      <c r="N209" s="39"/>
      <c r="O209" s="267"/>
    </row>
    <row r="210" spans="1:15" ht="13.5" customHeight="1">
      <c r="A210" s="351" t="s">
        <v>813</v>
      </c>
      <c r="B210" s="39">
        <v>2</v>
      </c>
      <c r="C210" s="273">
        <v>22</v>
      </c>
      <c r="D210" s="267" t="s">
        <v>814</v>
      </c>
      <c r="E210" s="267" t="s">
        <v>242</v>
      </c>
      <c r="F210" s="267">
        <v>86</v>
      </c>
      <c r="G210" s="267">
        <v>84</v>
      </c>
      <c r="H210" s="267">
        <v>90</v>
      </c>
      <c r="I210" s="267">
        <v>93</v>
      </c>
      <c r="J210" s="267">
        <v>95</v>
      </c>
      <c r="K210" s="267">
        <v>88</v>
      </c>
      <c r="L210" s="39">
        <f t="shared" si="7"/>
        <v>536</v>
      </c>
      <c r="M210" s="39"/>
      <c r="N210" s="39"/>
      <c r="O210" s="267"/>
    </row>
    <row r="211" spans="1:15" ht="13.5" customHeight="1">
      <c r="A211" s="351" t="s">
        <v>815</v>
      </c>
      <c r="B211" s="39">
        <v>3</v>
      </c>
      <c r="C211" s="273">
        <v>43</v>
      </c>
      <c r="D211" s="273" t="s">
        <v>816</v>
      </c>
      <c r="E211" s="39" t="s">
        <v>236</v>
      </c>
      <c r="F211" s="39">
        <v>88</v>
      </c>
      <c r="G211" s="39">
        <v>90</v>
      </c>
      <c r="H211" s="39">
        <v>93</v>
      </c>
      <c r="I211" s="39">
        <v>88</v>
      </c>
      <c r="J211" s="39">
        <v>91</v>
      </c>
      <c r="K211" s="39">
        <v>86</v>
      </c>
      <c r="L211" s="39">
        <f t="shared" si="7"/>
        <v>536</v>
      </c>
      <c r="M211" s="39"/>
      <c r="N211" s="39"/>
      <c r="O211" s="274"/>
    </row>
    <row r="212" spans="1:15" ht="13.5" customHeight="1">
      <c r="A212" s="351" t="s">
        <v>817</v>
      </c>
      <c r="B212" s="39">
        <v>2</v>
      </c>
      <c r="C212" s="273">
        <v>23</v>
      </c>
      <c r="D212" s="273" t="s">
        <v>818</v>
      </c>
      <c r="E212" s="39" t="s">
        <v>236</v>
      </c>
      <c r="F212" s="39">
        <v>92</v>
      </c>
      <c r="G212" s="39">
        <v>89</v>
      </c>
      <c r="H212" s="39">
        <v>90</v>
      </c>
      <c r="I212" s="39">
        <v>89</v>
      </c>
      <c r="J212" s="39">
        <v>91</v>
      </c>
      <c r="K212" s="39">
        <v>85</v>
      </c>
      <c r="L212" s="39">
        <f t="shared" si="7"/>
        <v>536</v>
      </c>
      <c r="M212" s="39"/>
      <c r="N212" s="39"/>
      <c r="O212" s="274"/>
    </row>
    <row r="213" spans="1:15" ht="13.5" customHeight="1">
      <c r="A213" s="351" t="s">
        <v>819</v>
      </c>
      <c r="B213" s="352">
        <v>1</v>
      </c>
      <c r="C213" s="353">
        <v>6</v>
      </c>
      <c r="D213" s="353" t="s">
        <v>820</v>
      </c>
      <c r="E213" s="353" t="s">
        <v>277</v>
      </c>
      <c r="F213" s="352">
        <v>89</v>
      </c>
      <c r="G213" s="352">
        <v>93</v>
      </c>
      <c r="H213" s="352">
        <v>88</v>
      </c>
      <c r="I213" s="352">
        <v>87</v>
      </c>
      <c r="J213" s="352">
        <v>92</v>
      </c>
      <c r="K213" s="352">
        <v>86</v>
      </c>
      <c r="L213" s="352">
        <f t="shared" si="7"/>
        <v>535</v>
      </c>
      <c r="M213" s="352"/>
      <c r="N213" s="352"/>
      <c r="O213" s="354"/>
    </row>
    <row r="214" spans="1:15" ht="13.5" customHeight="1">
      <c r="A214" s="351" t="s">
        <v>821</v>
      </c>
      <c r="B214" s="352">
        <v>1</v>
      </c>
      <c r="C214" s="353">
        <v>38</v>
      </c>
      <c r="D214" s="353" t="s">
        <v>559</v>
      </c>
      <c r="E214" s="352" t="s">
        <v>325</v>
      </c>
      <c r="F214" s="352">
        <v>84</v>
      </c>
      <c r="G214" s="352">
        <v>86</v>
      </c>
      <c r="H214" s="352">
        <v>91</v>
      </c>
      <c r="I214" s="352">
        <v>92</v>
      </c>
      <c r="J214" s="352">
        <v>90</v>
      </c>
      <c r="K214" s="352">
        <v>91</v>
      </c>
      <c r="L214" s="352">
        <f t="shared" si="7"/>
        <v>534</v>
      </c>
      <c r="M214" s="352"/>
      <c r="N214" s="352"/>
      <c r="O214" s="354"/>
    </row>
    <row r="215" spans="1:15" ht="13.5" customHeight="1">
      <c r="A215" s="351" t="s">
        <v>822</v>
      </c>
      <c r="B215" s="352">
        <v>1</v>
      </c>
      <c r="C215" s="353">
        <v>20</v>
      </c>
      <c r="D215" s="165" t="s">
        <v>564</v>
      </c>
      <c r="E215" s="165" t="s">
        <v>563</v>
      </c>
      <c r="F215" s="165">
        <v>89</v>
      </c>
      <c r="G215" s="165">
        <v>90</v>
      </c>
      <c r="H215" s="165">
        <v>89</v>
      </c>
      <c r="I215" s="165">
        <v>90</v>
      </c>
      <c r="J215" s="165">
        <v>87</v>
      </c>
      <c r="K215" s="165">
        <v>89</v>
      </c>
      <c r="L215" s="352">
        <f t="shared" si="7"/>
        <v>534</v>
      </c>
      <c r="M215" s="352"/>
      <c r="N215" s="352"/>
      <c r="O215" s="354"/>
    </row>
    <row r="216" spans="1:15" ht="13.5" customHeight="1">
      <c r="A216" s="351" t="s">
        <v>823</v>
      </c>
      <c r="B216" s="39">
        <v>4</v>
      </c>
      <c r="C216" s="273">
        <v>33</v>
      </c>
      <c r="D216" s="273" t="s">
        <v>824</v>
      </c>
      <c r="E216" s="39" t="s">
        <v>555</v>
      </c>
      <c r="F216" s="39">
        <v>91</v>
      </c>
      <c r="G216" s="39">
        <v>91</v>
      </c>
      <c r="H216" s="39">
        <v>86</v>
      </c>
      <c r="I216" s="39">
        <v>92</v>
      </c>
      <c r="J216" s="39">
        <v>86</v>
      </c>
      <c r="K216" s="39">
        <v>88</v>
      </c>
      <c r="L216" s="39">
        <f t="shared" si="7"/>
        <v>534</v>
      </c>
      <c r="M216" s="39"/>
      <c r="N216" s="39"/>
      <c r="O216" s="274"/>
    </row>
    <row r="217" spans="1:15" ht="13.5" customHeight="1">
      <c r="A217" s="351" t="s">
        <v>825</v>
      </c>
      <c r="B217" s="39">
        <v>2</v>
      </c>
      <c r="C217" s="273">
        <v>37</v>
      </c>
      <c r="D217" s="273" t="s">
        <v>826</v>
      </c>
      <c r="E217" s="362" t="s">
        <v>230</v>
      </c>
      <c r="F217" s="39">
        <v>90</v>
      </c>
      <c r="G217" s="39">
        <v>87</v>
      </c>
      <c r="H217" s="39">
        <v>86</v>
      </c>
      <c r="I217" s="39">
        <v>87</v>
      </c>
      <c r="J217" s="39">
        <v>93</v>
      </c>
      <c r="K217" s="39">
        <v>89</v>
      </c>
      <c r="L217" s="39">
        <f t="shared" si="7"/>
        <v>532</v>
      </c>
      <c r="M217" s="39"/>
      <c r="N217" s="39"/>
      <c r="O217" s="274"/>
    </row>
    <row r="218" spans="1:15" ht="13.5" customHeight="1">
      <c r="A218" s="351" t="s">
        <v>827</v>
      </c>
      <c r="B218" s="352">
        <v>1</v>
      </c>
      <c r="C218" s="353">
        <v>42</v>
      </c>
      <c r="D218" s="353" t="s">
        <v>828</v>
      </c>
      <c r="E218" s="352" t="s">
        <v>238</v>
      </c>
      <c r="F218" s="352">
        <v>89</v>
      </c>
      <c r="G218" s="352">
        <v>83</v>
      </c>
      <c r="H218" s="352">
        <v>89</v>
      </c>
      <c r="I218" s="352">
        <v>91</v>
      </c>
      <c r="J218" s="352">
        <v>91</v>
      </c>
      <c r="K218" s="352">
        <v>89</v>
      </c>
      <c r="L218" s="352">
        <f t="shared" si="7"/>
        <v>532</v>
      </c>
      <c r="M218" s="352"/>
      <c r="N218" s="352"/>
      <c r="O218" s="354"/>
    </row>
    <row r="219" spans="1:15" ht="13.5" customHeight="1">
      <c r="A219" s="351" t="s">
        <v>829</v>
      </c>
      <c r="B219" s="264">
        <v>6</v>
      </c>
      <c r="C219" s="279">
        <v>30</v>
      </c>
      <c r="D219" s="279" t="s">
        <v>830</v>
      </c>
      <c r="E219" s="264" t="s">
        <v>331</v>
      </c>
      <c r="F219" s="264">
        <v>88</v>
      </c>
      <c r="G219" s="264">
        <v>88</v>
      </c>
      <c r="H219" s="264">
        <v>89</v>
      </c>
      <c r="I219" s="264">
        <v>89</v>
      </c>
      <c r="J219" s="264">
        <v>91</v>
      </c>
      <c r="K219" s="264">
        <v>87</v>
      </c>
      <c r="L219" s="264">
        <f t="shared" si="7"/>
        <v>532</v>
      </c>
      <c r="M219" s="264"/>
      <c r="N219" s="264"/>
      <c r="O219" s="268"/>
    </row>
    <row r="220" spans="1:15" ht="13.5" customHeight="1">
      <c r="A220" s="351" t="s">
        <v>831</v>
      </c>
      <c r="B220" s="39">
        <v>5</v>
      </c>
      <c r="C220" s="273">
        <v>16</v>
      </c>
      <c r="D220" s="273" t="s">
        <v>567</v>
      </c>
      <c r="E220" s="267" t="s">
        <v>351</v>
      </c>
      <c r="F220" s="39">
        <v>89</v>
      </c>
      <c r="G220" s="39">
        <v>85</v>
      </c>
      <c r="H220" s="39">
        <v>88</v>
      </c>
      <c r="I220" s="39">
        <v>89</v>
      </c>
      <c r="J220" s="39">
        <v>88</v>
      </c>
      <c r="K220" s="39">
        <v>92</v>
      </c>
      <c r="L220" s="39">
        <f t="shared" si="7"/>
        <v>531</v>
      </c>
      <c r="M220" s="39"/>
      <c r="N220" s="39"/>
      <c r="O220" s="272"/>
    </row>
    <row r="221" spans="1:15" ht="13.5" customHeight="1">
      <c r="A221" s="351" t="s">
        <v>832</v>
      </c>
      <c r="B221" s="39">
        <v>3</v>
      </c>
      <c r="C221" s="273">
        <v>5</v>
      </c>
      <c r="D221" s="273" t="s">
        <v>833</v>
      </c>
      <c r="E221" s="39" t="s">
        <v>337</v>
      </c>
      <c r="F221" s="39">
        <v>85</v>
      </c>
      <c r="G221" s="39">
        <v>89</v>
      </c>
      <c r="H221" s="39">
        <v>86</v>
      </c>
      <c r="I221" s="39">
        <v>88</v>
      </c>
      <c r="J221" s="39">
        <v>92</v>
      </c>
      <c r="K221" s="39">
        <v>91</v>
      </c>
      <c r="L221" s="39">
        <f aca="true" t="shared" si="8" ref="L221:L242">SUM(F221:K221)</f>
        <v>531</v>
      </c>
      <c r="M221" s="39"/>
      <c r="N221" s="39"/>
      <c r="O221" s="272"/>
    </row>
    <row r="222" spans="1:15" ht="13.5" customHeight="1">
      <c r="A222" s="351" t="s">
        <v>834</v>
      </c>
      <c r="B222" s="39">
        <v>3</v>
      </c>
      <c r="C222" s="273">
        <v>30</v>
      </c>
      <c r="D222" s="267" t="s">
        <v>332</v>
      </c>
      <c r="E222" s="267" t="s">
        <v>331</v>
      </c>
      <c r="F222" s="267">
        <v>86</v>
      </c>
      <c r="G222" s="267">
        <v>91</v>
      </c>
      <c r="H222" s="267">
        <v>91</v>
      </c>
      <c r="I222" s="267">
        <v>89</v>
      </c>
      <c r="J222" s="267">
        <v>86</v>
      </c>
      <c r="K222" s="267">
        <v>88</v>
      </c>
      <c r="L222" s="39">
        <f t="shared" si="8"/>
        <v>531</v>
      </c>
      <c r="M222" s="39"/>
      <c r="N222" s="39"/>
      <c r="O222" s="267"/>
    </row>
    <row r="223" spans="1:15" ht="13.5" customHeight="1">
      <c r="A223" s="351" t="s">
        <v>835</v>
      </c>
      <c r="B223" s="39">
        <v>5</v>
      </c>
      <c r="C223" s="273">
        <v>6</v>
      </c>
      <c r="D223" s="267" t="s">
        <v>836</v>
      </c>
      <c r="E223" s="267" t="s">
        <v>276</v>
      </c>
      <c r="F223" s="267">
        <v>90</v>
      </c>
      <c r="G223" s="267">
        <v>87</v>
      </c>
      <c r="H223" s="267">
        <v>90</v>
      </c>
      <c r="I223" s="267">
        <v>89</v>
      </c>
      <c r="J223" s="267">
        <v>89</v>
      </c>
      <c r="K223" s="267">
        <v>86</v>
      </c>
      <c r="L223" s="39">
        <f t="shared" si="8"/>
        <v>531</v>
      </c>
      <c r="M223" s="39"/>
      <c r="N223" s="39"/>
      <c r="O223" s="267"/>
    </row>
    <row r="224" spans="1:15" ht="13.5" customHeight="1">
      <c r="A224" s="351" t="s">
        <v>837</v>
      </c>
      <c r="B224" s="39">
        <v>3</v>
      </c>
      <c r="C224" s="273">
        <v>14</v>
      </c>
      <c r="D224" s="39" t="s">
        <v>838</v>
      </c>
      <c r="E224" s="39" t="s">
        <v>561</v>
      </c>
      <c r="F224" s="39">
        <v>88</v>
      </c>
      <c r="G224" s="39">
        <v>90</v>
      </c>
      <c r="H224" s="39">
        <v>89</v>
      </c>
      <c r="I224" s="39">
        <v>90</v>
      </c>
      <c r="J224" s="39">
        <v>92</v>
      </c>
      <c r="K224" s="39">
        <v>82</v>
      </c>
      <c r="L224" s="39">
        <f t="shared" si="8"/>
        <v>531</v>
      </c>
      <c r="M224" s="39"/>
      <c r="N224" s="39"/>
      <c r="O224" s="274"/>
    </row>
    <row r="225" spans="1:15" ht="13.5" customHeight="1">
      <c r="A225" s="351" t="s">
        <v>839</v>
      </c>
      <c r="B225" s="39">
        <v>5</v>
      </c>
      <c r="C225" s="273">
        <v>14</v>
      </c>
      <c r="D225" s="364" t="s">
        <v>840</v>
      </c>
      <c r="E225" s="273" t="s">
        <v>561</v>
      </c>
      <c r="F225" s="39">
        <v>91</v>
      </c>
      <c r="G225" s="39">
        <v>88</v>
      </c>
      <c r="H225" s="39">
        <v>91</v>
      </c>
      <c r="I225" s="39">
        <v>85</v>
      </c>
      <c r="J225" s="39">
        <v>86</v>
      </c>
      <c r="K225" s="39">
        <v>88</v>
      </c>
      <c r="L225" s="39">
        <f t="shared" si="8"/>
        <v>529</v>
      </c>
      <c r="M225" s="39"/>
      <c r="N225" s="39"/>
      <c r="O225" s="274"/>
    </row>
    <row r="226" spans="1:15" ht="13.5" customHeight="1">
      <c r="A226" s="351" t="s">
        <v>841</v>
      </c>
      <c r="B226" s="264">
        <v>6</v>
      </c>
      <c r="C226" s="319">
        <v>14</v>
      </c>
      <c r="D226" s="320" t="s">
        <v>842</v>
      </c>
      <c r="E226" s="320" t="s">
        <v>561</v>
      </c>
      <c r="F226" s="320">
        <v>85</v>
      </c>
      <c r="G226" s="320">
        <v>89</v>
      </c>
      <c r="H226" s="320">
        <v>87</v>
      </c>
      <c r="I226" s="320">
        <v>92</v>
      </c>
      <c r="J226" s="320">
        <v>86</v>
      </c>
      <c r="K226" s="320">
        <v>87</v>
      </c>
      <c r="L226" s="330">
        <f t="shared" si="8"/>
        <v>526</v>
      </c>
      <c r="M226" s="330"/>
      <c r="N226" s="330"/>
      <c r="O226" s="320"/>
    </row>
    <row r="227" spans="1:15" ht="13.5" customHeight="1">
      <c r="A227" s="351" t="s">
        <v>843</v>
      </c>
      <c r="B227" s="39">
        <v>5</v>
      </c>
      <c r="C227" s="273">
        <v>4</v>
      </c>
      <c r="D227" s="361" t="s">
        <v>844</v>
      </c>
      <c r="E227" s="267" t="s">
        <v>581</v>
      </c>
      <c r="F227" s="267">
        <v>89</v>
      </c>
      <c r="G227" s="267">
        <v>89</v>
      </c>
      <c r="H227" s="267">
        <v>87</v>
      </c>
      <c r="I227" s="267">
        <v>88</v>
      </c>
      <c r="J227" s="267">
        <v>87</v>
      </c>
      <c r="K227" s="267">
        <v>83</v>
      </c>
      <c r="L227" s="39">
        <f t="shared" si="8"/>
        <v>523</v>
      </c>
      <c r="M227" s="39"/>
      <c r="N227" s="39"/>
      <c r="O227" s="267"/>
    </row>
    <row r="228" spans="1:15" ht="13.5" customHeight="1">
      <c r="A228" s="351" t="s">
        <v>845</v>
      </c>
      <c r="B228" s="39">
        <v>4</v>
      </c>
      <c r="C228" s="273">
        <v>13</v>
      </c>
      <c r="D228" s="39" t="s">
        <v>846</v>
      </c>
      <c r="E228" s="267" t="s">
        <v>334</v>
      </c>
      <c r="F228" s="39">
        <v>79</v>
      </c>
      <c r="G228" s="39">
        <v>90</v>
      </c>
      <c r="H228" s="39">
        <v>91</v>
      </c>
      <c r="I228" s="39">
        <v>87</v>
      </c>
      <c r="J228" s="39">
        <v>86</v>
      </c>
      <c r="K228" s="39">
        <v>89</v>
      </c>
      <c r="L228" s="39">
        <f t="shared" si="8"/>
        <v>522</v>
      </c>
      <c r="M228" s="39"/>
      <c r="N228" s="39"/>
      <c r="O228" s="274"/>
    </row>
    <row r="229" spans="1:15" ht="13.5" customHeight="1">
      <c r="A229" s="351" t="s">
        <v>847</v>
      </c>
      <c r="B229" s="352">
        <v>1</v>
      </c>
      <c r="C229" s="353">
        <v>36</v>
      </c>
      <c r="D229" s="353" t="s">
        <v>568</v>
      </c>
      <c r="E229" s="352" t="s">
        <v>383</v>
      </c>
      <c r="F229" s="352">
        <v>86</v>
      </c>
      <c r="G229" s="352">
        <v>88</v>
      </c>
      <c r="H229" s="352">
        <v>85</v>
      </c>
      <c r="I229" s="352">
        <v>91</v>
      </c>
      <c r="J229" s="352">
        <v>88</v>
      </c>
      <c r="K229" s="352">
        <v>84</v>
      </c>
      <c r="L229" s="352">
        <f t="shared" si="8"/>
        <v>522</v>
      </c>
      <c r="M229" s="352"/>
      <c r="N229" s="352"/>
      <c r="O229" s="354"/>
    </row>
    <row r="230" spans="1:15" ht="13.5" customHeight="1">
      <c r="A230" s="351" t="s">
        <v>848</v>
      </c>
      <c r="B230" s="264">
        <v>6</v>
      </c>
      <c r="C230" s="279">
        <v>45</v>
      </c>
      <c r="D230" s="262" t="s">
        <v>849</v>
      </c>
      <c r="E230" s="262" t="s">
        <v>346</v>
      </c>
      <c r="F230" s="262">
        <v>86</v>
      </c>
      <c r="G230" s="262">
        <v>88</v>
      </c>
      <c r="H230" s="262">
        <v>88</v>
      </c>
      <c r="I230" s="262">
        <v>84</v>
      </c>
      <c r="J230" s="262">
        <v>88</v>
      </c>
      <c r="K230" s="262">
        <v>87</v>
      </c>
      <c r="L230" s="264">
        <f t="shared" si="8"/>
        <v>521</v>
      </c>
      <c r="M230" s="264"/>
      <c r="N230" s="264"/>
      <c r="O230" s="262"/>
    </row>
    <row r="231" spans="1:15" ht="13.5" customHeight="1">
      <c r="A231" s="351" t="s">
        <v>850</v>
      </c>
      <c r="B231" s="264">
        <f>B245</f>
        <v>0</v>
      </c>
      <c r="C231" s="319">
        <v>13</v>
      </c>
      <c r="D231" s="319" t="s">
        <v>851</v>
      </c>
      <c r="E231" s="330" t="s">
        <v>334</v>
      </c>
      <c r="F231" s="330">
        <v>86</v>
      </c>
      <c r="G231" s="330">
        <v>92</v>
      </c>
      <c r="H231" s="330">
        <v>85</v>
      </c>
      <c r="I231" s="330">
        <v>88</v>
      </c>
      <c r="J231" s="330">
        <v>88</v>
      </c>
      <c r="K231" s="330">
        <v>82</v>
      </c>
      <c r="L231" s="330">
        <f t="shared" si="8"/>
        <v>521</v>
      </c>
      <c r="M231" s="330"/>
      <c r="N231" s="330"/>
      <c r="O231" s="355"/>
    </row>
    <row r="232" spans="1:15" ht="13.5" customHeight="1">
      <c r="A232" s="351" t="s">
        <v>852</v>
      </c>
      <c r="B232" s="39">
        <v>5</v>
      </c>
      <c r="C232" s="273">
        <v>36</v>
      </c>
      <c r="D232" s="267" t="s">
        <v>570</v>
      </c>
      <c r="E232" s="39" t="s">
        <v>383</v>
      </c>
      <c r="F232" s="267">
        <v>93</v>
      </c>
      <c r="G232" s="267">
        <v>91</v>
      </c>
      <c r="H232" s="267">
        <v>90</v>
      </c>
      <c r="I232" s="267">
        <v>86</v>
      </c>
      <c r="J232" s="267">
        <v>79</v>
      </c>
      <c r="K232" s="267">
        <v>82</v>
      </c>
      <c r="L232" s="39">
        <f t="shared" si="8"/>
        <v>521</v>
      </c>
      <c r="M232" s="39"/>
      <c r="N232" s="39"/>
      <c r="O232" s="267"/>
    </row>
    <row r="233" spans="1:15" ht="13.5" customHeight="1">
      <c r="A233" s="351" t="s">
        <v>853</v>
      </c>
      <c r="B233" s="39">
        <v>3</v>
      </c>
      <c r="C233" s="273">
        <v>16</v>
      </c>
      <c r="D233" s="273" t="s">
        <v>566</v>
      </c>
      <c r="E233" s="39" t="s">
        <v>351</v>
      </c>
      <c r="F233" s="39">
        <v>84</v>
      </c>
      <c r="G233" s="39">
        <v>82</v>
      </c>
      <c r="H233" s="39">
        <v>86</v>
      </c>
      <c r="I233" s="39">
        <v>88</v>
      </c>
      <c r="J233" s="39">
        <v>87</v>
      </c>
      <c r="K233" s="39">
        <v>92</v>
      </c>
      <c r="L233" s="39">
        <f t="shared" si="8"/>
        <v>519</v>
      </c>
      <c r="M233" s="39"/>
      <c r="N233" s="39"/>
      <c r="O233" s="272"/>
    </row>
    <row r="234" spans="1:15" ht="13.5" customHeight="1">
      <c r="A234" s="351" t="s">
        <v>854</v>
      </c>
      <c r="B234" s="264">
        <v>6</v>
      </c>
      <c r="C234" s="319">
        <v>17</v>
      </c>
      <c r="D234" s="330" t="s">
        <v>855</v>
      </c>
      <c r="E234" s="319" t="s">
        <v>376</v>
      </c>
      <c r="F234" s="330">
        <v>82</v>
      </c>
      <c r="G234" s="330">
        <v>83</v>
      </c>
      <c r="H234" s="330">
        <v>91</v>
      </c>
      <c r="I234" s="330">
        <v>80</v>
      </c>
      <c r="J234" s="330">
        <v>85</v>
      </c>
      <c r="K234" s="330">
        <v>89</v>
      </c>
      <c r="L234" s="330">
        <f t="shared" si="8"/>
        <v>510</v>
      </c>
      <c r="M234" s="330"/>
      <c r="N234" s="330"/>
      <c r="O234" s="331"/>
    </row>
    <row r="235" spans="1:15" ht="13.5" customHeight="1">
      <c r="A235" s="351" t="s">
        <v>856</v>
      </c>
      <c r="B235" s="264">
        <v>6</v>
      </c>
      <c r="C235" s="319">
        <v>16</v>
      </c>
      <c r="D235" s="320" t="s">
        <v>857</v>
      </c>
      <c r="E235" s="330" t="s">
        <v>351</v>
      </c>
      <c r="F235" s="320">
        <v>86</v>
      </c>
      <c r="G235" s="320">
        <v>88</v>
      </c>
      <c r="H235" s="320">
        <v>84</v>
      </c>
      <c r="I235" s="320">
        <v>83</v>
      </c>
      <c r="J235" s="320">
        <v>78</v>
      </c>
      <c r="K235" s="320">
        <v>89</v>
      </c>
      <c r="L235" s="330">
        <f t="shared" si="8"/>
        <v>508</v>
      </c>
      <c r="M235" s="330"/>
      <c r="N235" s="330"/>
      <c r="O235" s="320"/>
    </row>
    <row r="236" spans="1:15" ht="13.5" customHeight="1">
      <c r="A236" s="351" t="s">
        <v>858</v>
      </c>
      <c r="B236" s="264">
        <v>6</v>
      </c>
      <c r="C236" s="279">
        <v>35</v>
      </c>
      <c r="D236" s="262" t="s">
        <v>859</v>
      </c>
      <c r="E236" s="262" t="s">
        <v>346</v>
      </c>
      <c r="F236" s="262">
        <v>87</v>
      </c>
      <c r="G236" s="262">
        <v>82</v>
      </c>
      <c r="H236" s="262">
        <v>90</v>
      </c>
      <c r="I236" s="262">
        <v>81</v>
      </c>
      <c r="J236" s="262">
        <v>79</v>
      </c>
      <c r="K236" s="262">
        <v>83</v>
      </c>
      <c r="L236" s="264">
        <f t="shared" si="8"/>
        <v>502</v>
      </c>
      <c r="M236" s="264"/>
      <c r="N236" s="264"/>
      <c r="O236" s="262"/>
    </row>
    <row r="237" spans="1:15" ht="13.5" customHeight="1">
      <c r="A237" s="351" t="s">
        <v>860</v>
      </c>
      <c r="B237" s="39">
        <v>2</v>
      </c>
      <c r="C237" s="273">
        <v>36</v>
      </c>
      <c r="D237" s="267" t="s">
        <v>861</v>
      </c>
      <c r="E237" s="267" t="s">
        <v>383</v>
      </c>
      <c r="F237" s="267">
        <v>85</v>
      </c>
      <c r="G237" s="267">
        <v>79</v>
      </c>
      <c r="H237" s="267">
        <v>85</v>
      </c>
      <c r="I237" s="267">
        <v>87</v>
      </c>
      <c r="J237" s="267">
        <v>89</v>
      </c>
      <c r="K237" s="267">
        <v>75</v>
      </c>
      <c r="L237" s="39">
        <f t="shared" si="8"/>
        <v>500</v>
      </c>
      <c r="M237" s="39"/>
      <c r="N237" s="39"/>
      <c r="O237" s="267"/>
    </row>
    <row r="238" spans="1:15" ht="13.5" customHeight="1">
      <c r="A238" s="351" t="s">
        <v>862</v>
      </c>
      <c r="B238" s="39">
        <v>5</v>
      </c>
      <c r="C238" s="273">
        <v>17</v>
      </c>
      <c r="D238" s="267" t="s">
        <v>572</v>
      </c>
      <c r="E238" s="39" t="s">
        <v>328</v>
      </c>
      <c r="F238" s="267">
        <v>79</v>
      </c>
      <c r="G238" s="267">
        <v>96</v>
      </c>
      <c r="H238" s="267">
        <v>76</v>
      </c>
      <c r="I238" s="267">
        <v>76</v>
      </c>
      <c r="J238" s="267">
        <v>82</v>
      </c>
      <c r="K238" s="267">
        <v>37</v>
      </c>
      <c r="L238" s="39">
        <f t="shared" si="8"/>
        <v>446</v>
      </c>
      <c r="M238" s="39"/>
      <c r="N238" s="39"/>
      <c r="O238" s="267"/>
    </row>
    <row r="239" spans="1:15" ht="13.5" customHeight="1">
      <c r="A239" s="351"/>
      <c r="B239" s="39">
        <v>2</v>
      </c>
      <c r="C239" s="273">
        <v>14</v>
      </c>
      <c r="D239" s="39" t="s">
        <v>863</v>
      </c>
      <c r="E239" s="39" t="s">
        <v>864</v>
      </c>
      <c r="F239" s="39"/>
      <c r="G239" s="39"/>
      <c r="H239" s="39"/>
      <c r="I239" s="39"/>
      <c r="J239" s="39"/>
      <c r="K239" s="39"/>
      <c r="L239" s="39">
        <f t="shared" si="8"/>
        <v>0</v>
      </c>
      <c r="M239" s="39"/>
      <c r="N239" s="39"/>
      <c r="O239" s="274" t="s">
        <v>865</v>
      </c>
    </row>
    <row r="240" spans="1:15" ht="13.5" customHeight="1">
      <c r="A240" s="351"/>
      <c r="B240" s="39">
        <v>2</v>
      </c>
      <c r="C240" s="273">
        <v>34</v>
      </c>
      <c r="D240" s="267" t="s">
        <v>866</v>
      </c>
      <c r="E240" s="267" t="s">
        <v>370</v>
      </c>
      <c r="F240" s="267"/>
      <c r="G240" s="267"/>
      <c r="H240" s="267"/>
      <c r="I240" s="267"/>
      <c r="J240" s="267"/>
      <c r="K240" s="267"/>
      <c r="L240" s="39">
        <f t="shared" si="8"/>
        <v>0</v>
      </c>
      <c r="M240" s="39"/>
      <c r="N240" s="39"/>
      <c r="O240" s="267" t="s">
        <v>865</v>
      </c>
    </row>
    <row r="241" spans="1:15" ht="13.5" customHeight="1">
      <c r="A241" s="351"/>
      <c r="B241" s="264">
        <v>6</v>
      </c>
      <c r="C241" s="319">
        <v>29</v>
      </c>
      <c r="D241" s="319" t="s">
        <v>867</v>
      </c>
      <c r="E241" s="319" t="s">
        <v>230</v>
      </c>
      <c r="F241" s="330"/>
      <c r="G241" s="330"/>
      <c r="H241" s="330"/>
      <c r="I241" s="330"/>
      <c r="J241" s="330"/>
      <c r="K241" s="330"/>
      <c r="L241" s="330">
        <f t="shared" si="8"/>
        <v>0</v>
      </c>
      <c r="M241" s="330"/>
      <c r="N241" s="330"/>
      <c r="O241" s="330" t="s">
        <v>865</v>
      </c>
    </row>
    <row r="242" spans="1:15" ht="13.5" customHeight="1">
      <c r="A242" s="351"/>
      <c r="B242" s="264">
        <v>6</v>
      </c>
      <c r="C242" s="279">
        <v>38</v>
      </c>
      <c r="D242" s="279" t="s">
        <v>868</v>
      </c>
      <c r="E242" s="264" t="s">
        <v>325</v>
      </c>
      <c r="F242" s="264"/>
      <c r="G242" s="264"/>
      <c r="H242" s="264"/>
      <c r="I242" s="264"/>
      <c r="J242" s="264"/>
      <c r="K242" s="264"/>
      <c r="L242" s="264">
        <f t="shared" si="8"/>
        <v>0</v>
      </c>
      <c r="M242" s="264"/>
      <c r="N242" s="264"/>
      <c r="O242" s="268" t="s">
        <v>865</v>
      </c>
    </row>
  </sheetData>
  <mergeCells count="3">
    <mergeCell ref="A1:O1"/>
    <mergeCell ref="A2:O2"/>
    <mergeCell ref="A3:O3"/>
  </mergeCells>
  <printOptions horizontalCentered="1"/>
  <pageMargins left="0.5905511811023623" right="0.5905511811023623" top="0.984251968503937" bottom="0.984251968503937" header="0.5118110236220472" footer="0.5118110236220472"/>
  <pageSetup orientation="portrait" paperSize="9" scale="76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workbookViewId="0" topLeftCell="A1">
      <selection activeCell="C8" sqref="C8:C9"/>
    </sheetView>
  </sheetViews>
  <sheetFormatPr defaultColWidth="9.00390625" defaultRowHeight="13.5"/>
  <cols>
    <col min="1" max="1" width="3.75390625" style="0" customWidth="1"/>
    <col min="2" max="2" width="12.75390625" style="0" customWidth="1"/>
    <col min="3" max="3" width="13.125" style="0" customWidth="1"/>
    <col min="4" max="4" width="6.00390625" style="0" customWidth="1"/>
    <col min="5" max="14" width="6.125" style="0" customWidth="1"/>
    <col min="15" max="15" width="5.375" style="0" customWidth="1"/>
    <col min="16" max="16" width="7.25390625" style="0" customWidth="1"/>
    <col min="17" max="17" width="7.125" style="0" customWidth="1"/>
    <col min="18" max="18" width="4.25390625" style="0" customWidth="1"/>
  </cols>
  <sheetData>
    <row r="1" spans="1:18" ht="18" customHeight="1">
      <c r="A1" s="189" t="s">
        <v>505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8" customHeight="1">
      <c r="A3" s="190" t="s">
        <v>869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18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19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customHeight="1" thickBot="1">
      <c r="A6" s="191" t="s">
        <v>507</v>
      </c>
      <c r="B6" s="191" t="s">
        <v>508</v>
      </c>
      <c r="C6" s="191" t="s">
        <v>509</v>
      </c>
      <c r="D6" s="305" t="s">
        <v>510</v>
      </c>
      <c r="E6" s="49" t="s">
        <v>870</v>
      </c>
      <c r="F6" s="49" t="s">
        <v>871</v>
      </c>
      <c r="G6" s="49" t="s">
        <v>872</v>
      </c>
      <c r="H6" s="49" t="s">
        <v>873</v>
      </c>
      <c r="I6" s="49" t="s">
        <v>874</v>
      </c>
      <c r="J6" s="49" t="s">
        <v>875</v>
      </c>
      <c r="K6" s="49" t="s">
        <v>876</v>
      </c>
      <c r="L6" s="49" t="s">
        <v>877</v>
      </c>
      <c r="M6" s="49" t="s">
        <v>878</v>
      </c>
      <c r="N6" s="49" t="s">
        <v>879</v>
      </c>
      <c r="O6" s="178" t="s">
        <v>513</v>
      </c>
      <c r="P6" s="192" t="s">
        <v>1070</v>
      </c>
      <c r="Q6" s="194" t="s">
        <v>514</v>
      </c>
      <c r="R6" s="196" t="s">
        <v>515</v>
      </c>
    </row>
    <row r="7" spans="1:18" ht="15" customHeight="1" thickBot="1">
      <c r="A7" s="191"/>
      <c r="B7" s="191"/>
      <c r="C7" s="191"/>
      <c r="D7" s="306"/>
      <c r="E7" s="51" t="s">
        <v>516</v>
      </c>
      <c r="F7" s="52" t="s">
        <v>516</v>
      </c>
      <c r="G7" s="53" t="s">
        <v>516</v>
      </c>
      <c r="H7" s="52" t="s">
        <v>516</v>
      </c>
      <c r="I7" s="53" t="s">
        <v>516</v>
      </c>
      <c r="J7" s="52" t="s">
        <v>516</v>
      </c>
      <c r="K7" s="53" t="s">
        <v>516</v>
      </c>
      <c r="L7" s="52" t="s">
        <v>516</v>
      </c>
      <c r="M7" s="53" t="s">
        <v>516</v>
      </c>
      <c r="N7" s="54" t="s">
        <v>516</v>
      </c>
      <c r="O7" s="179"/>
      <c r="P7" s="193"/>
      <c r="Q7" s="195"/>
      <c r="R7" s="196"/>
    </row>
    <row r="8" spans="1:18" ht="15" customHeight="1" thickBot="1">
      <c r="A8" s="186">
        <v>2</v>
      </c>
      <c r="B8" s="313" t="s">
        <v>320</v>
      </c>
      <c r="C8" s="313" t="s">
        <v>238</v>
      </c>
      <c r="D8" s="301">
        <v>589</v>
      </c>
      <c r="E8" s="291">
        <v>9.9</v>
      </c>
      <c r="F8" s="284">
        <v>10.8</v>
      </c>
      <c r="G8" s="285">
        <v>10.4</v>
      </c>
      <c r="H8" s="284">
        <v>10.3</v>
      </c>
      <c r="I8" s="285">
        <v>10.2</v>
      </c>
      <c r="J8" s="284">
        <v>10.3</v>
      </c>
      <c r="K8" s="285">
        <v>10.7</v>
      </c>
      <c r="L8" s="284">
        <v>10.3</v>
      </c>
      <c r="M8" s="285">
        <v>10</v>
      </c>
      <c r="N8" s="292">
        <v>10.3</v>
      </c>
      <c r="O8" s="188"/>
      <c r="P8" s="309">
        <f>SUM(E8:N8)</f>
        <v>103.2</v>
      </c>
      <c r="Q8" s="311">
        <f>D8+P8</f>
        <v>692.2</v>
      </c>
      <c r="R8" s="184">
        <f>RANK(Q8,$Q$8:$Q$23)</f>
        <v>1</v>
      </c>
    </row>
    <row r="9" spans="1:18" ht="15" customHeight="1" thickBot="1">
      <c r="A9" s="186"/>
      <c r="B9" s="313"/>
      <c r="C9" s="313"/>
      <c r="D9" s="301"/>
      <c r="E9" s="287">
        <f>E8</f>
        <v>9.9</v>
      </c>
      <c r="F9" s="288">
        <f aca="true" t="shared" si="0" ref="F9:N9">IF(F8,E9+F8,)</f>
        <v>20.700000000000003</v>
      </c>
      <c r="G9" s="288">
        <f t="shared" si="0"/>
        <v>31.1</v>
      </c>
      <c r="H9" s="288">
        <f t="shared" si="0"/>
        <v>41.400000000000006</v>
      </c>
      <c r="I9" s="289">
        <f t="shared" si="0"/>
        <v>51.60000000000001</v>
      </c>
      <c r="J9" s="288">
        <f t="shared" si="0"/>
        <v>61.900000000000006</v>
      </c>
      <c r="K9" s="289">
        <f t="shared" si="0"/>
        <v>72.60000000000001</v>
      </c>
      <c r="L9" s="288">
        <f t="shared" si="0"/>
        <v>82.9</v>
      </c>
      <c r="M9" s="289">
        <f t="shared" si="0"/>
        <v>92.9</v>
      </c>
      <c r="N9" s="290">
        <f t="shared" si="0"/>
        <v>103.2</v>
      </c>
      <c r="O9" s="177"/>
      <c r="P9" s="310"/>
      <c r="Q9" s="312"/>
      <c r="R9" s="185"/>
    </row>
    <row r="10" spans="1:18" ht="15" customHeight="1" thickBot="1">
      <c r="A10" s="186">
        <v>3</v>
      </c>
      <c r="B10" s="313" t="s">
        <v>250</v>
      </c>
      <c r="C10" s="313" t="s">
        <v>231</v>
      </c>
      <c r="D10" s="301">
        <v>588</v>
      </c>
      <c r="E10" s="291">
        <v>10.6</v>
      </c>
      <c r="F10" s="284">
        <v>10.2</v>
      </c>
      <c r="G10" s="285">
        <v>10.1</v>
      </c>
      <c r="H10" s="284">
        <v>10.7</v>
      </c>
      <c r="I10" s="285">
        <v>10.5</v>
      </c>
      <c r="J10" s="284">
        <v>10.5</v>
      </c>
      <c r="K10" s="285">
        <v>10.6</v>
      </c>
      <c r="L10" s="284">
        <v>10.6</v>
      </c>
      <c r="M10" s="285">
        <v>10.7</v>
      </c>
      <c r="N10" s="292">
        <v>9.4</v>
      </c>
      <c r="O10" s="188"/>
      <c r="P10" s="309">
        <f>SUM(E10:N10)</f>
        <v>103.89999999999999</v>
      </c>
      <c r="Q10" s="311">
        <f>D10+P10</f>
        <v>691.9</v>
      </c>
      <c r="R10" s="184">
        <f>RANK(Q10,$Q$8:$Q$23)</f>
        <v>2</v>
      </c>
    </row>
    <row r="11" spans="1:18" ht="15" customHeight="1" thickBot="1">
      <c r="A11" s="186"/>
      <c r="B11" s="313"/>
      <c r="C11" s="313"/>
      <c r="D11" s="301"/>
      <c r="E11" s="287">
        <f>E10</f>
        <v>10.6</v>
      </c>
      <c r="F11" s="288">
        <f aca="true" t="shared" si="1" ref="F11:N11">IF(F10,E11+F10,)</f>
        <v>20.799999999999997</v>
      </c>
      <c r="G11" s="289">
        <f t="shared" si="1"/>
        <v>30.9</v>
      </c>
      <c r="H11" s="288">
        <f t="shared" si="1"/>
        <v>41.599999999999994</v>
      </c>
      <c r="I11" s="289">
        <f t="shared" si="1"/>
        <v>52.099999999999994</v>
      </c>
      <c r="J11" s="288">
        <f t="shared" si="1"/>
        <v>62.599999999999994</v>
      </c>
      <c r="K11" s="289">
        <f t="shared" si="1"/>
        <v>73.19999999999999</v>
      </c>
      <c r="L11" s="288">
        <f t="shared" si="1"/>
        <v>83.79999999999998</v>
      </c>
      <c r="M11" s="289">
        <f t="shared" si="1"/>
        <v>94.49999999999999</v>
      </c>
      <c r="N11" s="290">
        <f t="shared" si="1"/>
        <v>103.89999999999999</v>
      </c>
      <c r="O11" s="177"/>
      <c r="P11" s="310"/>
      <c r="Q11" s="312"/>
      <c r="R11" s="185"/>
    </row>
    <row r="12" spans="1:18" ht="15" customHeight="1" thickBot="1">
      <c r="A12" s="186">
        <v>5</v>
      </c>
      <c r="B12" s="313" t="s">
        <v>574</v>
      </c>
      <c r="C12" s="313" t="s">
        <v>235</v>
      </c>
      <c r="D12" s="301">
        <v>587</v>
      </c>
      <c r="E12" s="293">
        <v>10.4</v>
      </c>
      <c r="F12" s="294">
        <v>10</v>
      </c>
      <c r="G12" s="295">
        <v>10.4</v>
      </c>
      <c r="H12" s="294">
        <v>9.9</v>
      </c>
      <c r="I12" s="295">
        <v>10.3</v>
      </c>
      <c r="J12" s="294">
        <v>10.2</v>
      </c>
      <c r="K12" s="295">
        <v>9.5</v>
      </c>
      <c r="L12" s="294">
        <v>10.5</v>
      </c>
      <c r="M12" s="295">
        <v>10.4</v>
      </c>
      <c r="N12" s="296">
        <v>10.7</v>
      </c>
      <c r="O12" s="188"/>
      <c r="P12" s="309">
        <f>SUM(E12:N12)</f>
        <v>102.30000000000001</v>
      </c>
      <c r="Q12" s="307">
        <f>D12+P12</f>
        <v>689.3</v>
      </c>
      <c r="R12" s="184">
        <f>RANK(Q12,$Q$8:$Q$23)</f>
        <v>3</v>
      </c>
    </row>
    <row r="13" spans="1:18" ht="15" customHeight="1" thickBot="1">
      <c r="A13" s="186"/>
      <c r="B13" s="313"/>
      <c r="C13" s="313"/>
      <c r="D13" s="301"/>
      <c r="E13" s="297">
        <f>E12</f>
        <v>10.4</v>
      </c>
      <c r="F13" s="288">
        <f>IF(F12,E13+F12,)</f>
        <v>20.4</v>
      </c>
      <c r="G13" s="299">
        <f aca="true" t="shared" si="2" ref="G13:N13">IF(G12,F13+G12,)</f>
        <v>30.799999999999997</v>
      </c>
      <c r="H13" s="298">
        <f t="shared" si="2"/>
        <v>40.699999999999996</v>
      </c>
      <c r="I13" s="299">
        <f t="shared" si="2"/>
        <v>51</v>
      </c>
      <c r="J13" s="298">
        <f t="shared" si="2"/>
        <v>61.2</v>
      </c>
      <c r="K13" s="299">
        <f t="shared" si="2"/>
        <v>70.7</v>
      </c>
      <c r="L13" s="298">
        <f t="shared" si="2"/>
        <v>81.2</v>
      </c>
      <c r="M13" s="299">
        <f t="shared" si="2"/>
        <v>91.60000000000001</v>
      </c>
      <c r="N13" s="300">
        <f t="shared" si="2"/>
        <v>102.30000000000001</v>
      </c>
      <c r="O13" s="177"/>
      <c r="P13" s="310"/>
      <c r="Q13" s="308"/>
      <c r="R13" s="185"/>
    </row>
    <row r="14" spans="1:18" ht="15" customHeight="1">
      <c r="A14" s="197">
        <v>1</v>
      </c>
      <c r="B14" s="314" t="s">
        <v>880</v>
      </c>
      <c r="C14" s="314" t="s">
        <v>235</v>
      </c>
      <c r="D14" s="302">
        <v>589</v>
      </c>
      <c r="E14" s="291">
        <v>10.5</v>
      </c>
      <c r="F14" s="284">
        <v>9.9</v>
      </c>
      <c r="G14" s="285">
        <v>10.1</v>
      </c>
      <c r="H14" s="284">
        <v>10.6</v>
      </c>
      <c r="I14" s="285">
        <v>9.9</v>
      </c>
      <c r="J14" s="284">
        <v>8.3</v>
      </c>
      <c r="K14" s="285">
        <v>10</v>
      </c>
      <c r="L14" s="284">
        <v>9.9</v>
      </c>
      <c r="M14" s="285">
        <v>10.2</v>
      </c>
      <c r="N14" s="292">
        <v>10.2</v>
      </c>
      <c r="O14" s="188"/>
      <c r="P14" s="307">
        <f>SUM(E14:N14)</f>
        <v>99.60000000000001</v>
      </c>
      <c r="Q14" s="307">
        <f>D14+P14</f>
        <v>688.6</v>
      </c>
      <c r="R14" s="184">
        <f>RANK(Q14,$Q$8:$Q$23)</f>
        <v>4</v>
      </c>
    </row>
    <row r="15" spans="1:18" ht="15" customHeight="1" thickBot="1">
      <c r="A15" s="198"/>
      <c r="B15" s="315"/>
      <c r="C15" s="315"/>
      <c r="D15" s="303"/>
      <c r="E15" s="287">
        <f>E14</f>
        <v>10.5</v>
      </c>
      <c r="F15" s="288">
        <f aca="true" t="shared" si="3" ref="F15:N15">IF(F14,E15+F14,)</f>
        <v>20.4</v>
      </c>
      <c r="G15" s="289">
        <f t="shared" si="3"/>
        <v>30.5</v>
      </c>
      <c r="H15" s="288">
        <f t="shared" si="3"/>
        <v>41.1</v>
      </c>
      <c r="I15" s="289">
        <f t="shared" si="3"/>
        <v>51</v>
      </c>
      <c r="J15" s="288">
        <f t="shared" si="3"/>
        <v>59.3</v>
      </c>
      <c r="K15" s="288">
        <f t="shared" si="3"/>
        <v>69.3</v>
      </c>
      <c r="L15" s="288">
        <f t="shared" si="3"/>
        <v>79.2</v>
      </c>
      <c r="M15" s="289">
        <f t="shared" si="3"/>
        <v>89.4</v>
      </c>
      <c r="N15" s="290">
        <f t="shared" si="3"/>
        <v>99.60000000000001</v>
      </c>
      <c r="O15" s="177"/>
      <c r="P15" s="308"/>
      <c r="Q15" s="308"/>
      <c r="R15" s="185"/>
    </row>
    <row r="16" spans="1:18" ht="15" customHeight="1" thickBot="1">
      <c r="A16" s="186">
        <v>4</v>
      </c>
      <c r="B16" s="313" t="s">
        <v>239</v>
      </c>
      <c r="C16" s="313" t="s">
        <v>238</v>
      </c>
      <c r="D16" s="301">
        <v>587</v>
      </c>
      <c r="E16" s="291">
        <v>10.5</v>
      </c>
      <c r="F16" s="284">
        <v>10</v>
      </c>
      <c r="G16" s="285">
        <v>9.8</v>
      </c>
      <c r="H16" s="284">
        <v>9.8</v>
      </c>
      <c r="I16" s="285">
        <v>10.5</v>
      </c>
      <c r="J16" s="284">
        <v>10</v>
      </c>
      <c r="K16" s="285">
        <v>9.8</v>
      </c>
      <c r="L16" s="284">
        <v>9.7</v>
      </c>
      <c r="M16" s="285">
        <v>10.6</v>
      </c>
      <c r="N16" s="292">
        <v>9.8</v>
      </c>
      <c r="O16" s="188"/>
      <c r="P16" s="309">
        <f>SUM(E16:N16)</f>
        <v>100.5</v>
      </c>
      <c r="Q16" s="311">
        <f>D16+P16</f>
        <v>687.5</v>
      </c>
      <c r="R16" s="184">
        <f>RANK(Q16,$Q$8:$Q$23)</f>
        <v>5</v>
      </c>
    </row>
    <row r="17" spans="1:18" ht="15" customHeight="1" thickBot="1">
      <c r="A17" s="186"/>
      <c r="B17" s="313"/>
      <c r="C17" s="313"/>
      <c r="D17" s="301"/>
      <c r="E17" s="287">
        <f>E16</f>
        <v>10.5</v>
      </c>
      <c r="F17" s="288">
        <f aca="true" t="shared" si="4" ref="F17:N17">IF(F16,E17+F16,)</f>
        <v>20.5</v>
      </c>
      <c r="G17" s="289">
        <f t="shared" si="4"/>
        <v>30.3</v>
      </c>
      <c r="H17" s="288">
        <f t="shared" si="4"/>
        <v>40.1</v>
      </c>
      <c r="I17" s="289">
        <f t="shared" si="4"/>
        <v>50.6</v>
      </c>
      <c r="J17" s="288">
        <f t="shared" si="4"/>
        <v>60.6</v>
      </c>
      <c r="K17" s="289">
        <f t="shared" si="4"/>
        <v>70.4</v>
      </c>
      <c r="L17" s="288">
        <f t="shared" si="4"/>
        <v>80.10000000000001</v>
      </c>
      <c r="M17" s="289">
        <f t="shared" si="4"/>
        <v>90.7</v>
      </c>
      <c r="N17" s="290">
        <f t="shared" si="4"/>
        <v>100.5</v>
      </c>
      <c r="O17" s="177"/>
      <c r="P17" s="310"/>
      <c r="Q17" s="312"/>
      <c r="R17" s="185"/>
    </row>
    <row r="18" spans="1:18" ht="15" customHeight="1" thickBot="1">
      <c r="A18" s="186">
        <v>7</v>
      </c>
      <c r="B18" s="313" t="s">
        <v>316</v>
      </c>
      <c r="C18" s="313" t="s">
        <v>234</v>
      </c>
      <c r="D18" s="301">
        <v>583</v>
      </c>
      <c r="E18" s="291">
        <v>10.7</v>
      </c>
      <c r="F18" s="284">
        <v>9.9</v>
      </c>
      <c r="G18" s="285">
        <v>10.6</v>
      </c>
      <c r="H18" s="284">
        <v>9.9</v>
      </c>
      <c r="I18" s="285">
        <v>10.7</v>
      </c>
      <c r="J18" s="284">
        <v>10.4</v>
      </c>
      <c r="K18" s="285">
        <v>8.4</v>
      </c>
      <c r="L18" s="284">
        <v>10.4</v>
      </c>
      <c r="M18" s="285">
        <v>10.5</v>
      </c>
      <c r="N18" s="292">
        <v>9.6</v>
      </c>
      <c r="O18" s="188"/>
      <c r="P18" s="309">
        <f>SUM(E18:N18)</f>
        <v>101.1</v>
      </c>
      <c r="Q18" s="311">
        <f>D18+P18</f>
        <v>684.1</v>
      </c>
      <c r="R18" s="184">
        <f>RANK(Q18,$Q$8:$Q$23)</f>
        <v>6</v>
      </c>
    </row>
    <row r="19" spans="1:18" ht="15" customHeight="1" thickBot="1">
      <c r="A19" s="186"/>
      <c r="B19" s="313"/>
      <c r="C19" s="313"/>
      <c r="D19" s="301"/>
      <c r="E19" s="287">
        <f>E18</f>
        <v>10.7</v>
      </c>
      <c r="F19" s="288">
        <f aca="true" t="shared" si="5" ref="F19:N19">IF(F18,E19+F18,)</f>
        <v>20.6</v>
      </c>
      <c r="G19" s="289">
        <f>IF(G18,F19+G18,)</f>
        <v>31.200000000000003</v>
      </c>
      <c r="H19" s="288">
        <f t="shared" si="5"/>
        <v>41.1</v>
      </c>
      <c r="I19" s="288">
        <f t="shared" si="5"/>
        <v>51.8</v>
      </c>
      <c r="J19" s="288">
        <f t="shared" si="5"/>
        <v>62.199999999999996</v>
      </c>
      <c r="K19" s="288">
        <f t="shared" si="5"/>
        <v>70.6</v>
      </c>
      <c r="L19" s="288">
        <f t="shared" si="5"/>
        <v>81</v>
      </c>
      <c r="M19" s="289">
        <f t="shared" si="5"/>
        <v>91.5</v>
      </c>
      <c r="N19" s="290">
        <f t="shared" si="5"/>
        <v>101.1</v>
      </c>
      <c r="O19" s="177"/>
      <c r="P19" s="310"/>
      <c r="Q19" s="312"/>
      <c r="R19" s="185"/>
    </row>
    <row r="20" spans="1:18" ht="15" customHeight="1" thickBot="1">
      <c r="A20" s="186">
        <v>6</v>
      </c>
      <c r="B20" s="313" t="s">
        <v>576</v>
      </c>
      <c r="C20" s="313" t="s">
        <v>230</v>
      </c>
      <c r="D20" s="301">
        <v>583</v>
      </c>
      <c r="E20" s="291">
        <v>10.4</v>
      </c>
      <c r="F20" s="284">
        <v>8.6</v>
      </c>
      <c r="G20" s="285">
        <v>9.3</v>
      </c>
      <c r="H20" s="284">
        <v>9.2</v>
      </c>
      <c r="I20" s="285">
        <v>9.5</v>
      </c>
      <c r="J20" s="284">
        <v>10.6</v>
      </c>
      <c r="K20" s="285">
        <v>10.2</v>
      </c>
      <c r="L20" s="284">
        <v>10.5</v>
      </c>
      <c r="M20" s="285">
        <v>9.8</v>
      </c>
      <c r="N20" s="292">
        <v>10.1</v>
      </c>
      <c r="O20" s="365">
        <v>10.5</v>
      </c>
      <c r="P20" s="309">
        <f>SUM(E20:N20)</f>
        <v>98.19999999999999</v>
      </c>
      <c r="Q20" s="311">
        <f>D20+P20</f>
        <v>681.2</v>
      </c>
      <c r="R20" s="184">
        <f>RANK(Q20,$Q$8:$Q$23)</f>
        <v>7</v>
      </c>
    </row>
    <row r="21" spans="1:18" ht="15" customHeight="1" thickBot="1">
      <c r="A21" s="186"/>
      <c r="B21" s="313"/>
      <c r="C21" s="313"/>
      <c r="D21" s="301"/>
      <c r="E21" s="287">
        <f>E20</f>
        <v>10.4</v>
      </c>
      <c r="F21" s="288">
        <f aca="true" t="shared" si="6" ref="F21:N21">IF(F20,E21+F20,)</f>
        <v>19</v>
      </c>
      <c r="G21" s="289">
        <f t="shared" si="6"/>
        <v>28.3</v>
      </c>
      <c r="H21" s="288">
        <f t="shared" si="6"/>
        <v>37.5</v>
      </c>
      <c r="I21" s="289">
        <f t="shared" si="6"/>
        <v>47</v>
      </c>
      <c r="J21" s="288">
        <f t="shared" si="6"/>
        <v>57.6</v>
      </c>
      <c r="K21" s="289">
        <f t="shared" si="6"/>
        <v>67.8</v>
      </c>
      <c r="L21" s="288">
        <f t="shared" si="6"/>
        <v>78.3</v>
      </c>
      <c r="M21" s="289">
        <f t="shared" si="6"/>
        <v>88.1</v>
      </c>
      <c r="N21" s="290">
        <f t="shared" si="6"/>
        <v>98.19999999999999</v>
      </c>
      <c r="O21" s="366"/>
      <c r="P21" s="310"/>
      <c r="Q21" s="312"/>
      <c r="R21" s="185"/>
    </row>
    <row r="22" spans="1:18" ht="15" customHeight="1" thickBot="1">
      <c r="A22" s="186">
        <v>8</v>
      </c>
      <c r="B22" s="316" t="s">
        <v>881</v>
      </c>
      <c r="C22" s="317" t="s">
        <v>238</v>
      </c>
      <c r="D22" s="304">
        <v>583</v>
      </c>
      <c r="E22" s="291">
        <v>9.6</v>
      </c>
      <c r="F22" s="284">
        <v>10.7</v>
      </c>
      <c r="G22" s="285">
        <v>10.4</v>
      </c>
      <c r="H22" s="284">
        <v>9.3</v>
      </c>
      <c r="I22" s="285">
        <v>8</v>
      </c>
      <c r="J22" s="284">
        <v>10.2</v>
      </c>
      <c r="K22" s="285">
        <v>10.3</v>
      </c>
      <c r="L22" s="284">
        <v>9.9</v>
      </c>
      <c r="M22" s="285">
        <v>10.2</v>
      </c>
      <c r="N22" s="292">
        <v>9.6</v>
      </c>
      <c r="O22" s="365">
        <v>8.7</v>
      </c>
      <c r="P22" s="309">
        <f>SUM(E22:N22)</f>
        <v>98.2</v>
      </c>
      <c r="Q22" s="311">
        <f>D22+P22</f>
        <v>681.2</v>
      </c>
      <c r="R22" s="184">
        <v>8</v>
      </c>
    </row>
    <row r="23" spans="1:18" ht="15" customHeight="1" thickBot="1">
      <c r="A23" s="186"/>
      <c r="B23" s="316"/>
      <c r="C23" s="317"/>
      <c r="D23" s="304"/>
      <c r="E23" s="287">
        <f>E22</f>
        <v>9.6</v>
      </c>
      <c r="F23" s="288">
        <f aca="true" t="shared" si="7" ref="F23:N23">IF(F22,E23+F22,)</f>
        <v>20.299999999999997</v>
      </c>
      <c r="G23" s="289">
        <f t="shared" si="7"/>
        <v>30.699999999999996</v>
      </c>
      <c r="H23" s="288">
        <f t="shared" si="7"/>
        <v>40</v>
      </c>
      <c r="I23" s="289">
        <f t="shared" si="7"/>
        <v>48</v>
      </c>
      <c r="J23" s="288">
        <f t="shared" si="7"/>
        <v>58.2</v>
      </c>
      <c r="K23" s="289">
        <f t="shared" si="7"/>
        <v>68.5</v>
      </c>
      <c r="L23" s="288">
        <f t="shared" si="7"/>
        <v>78.4</v>
      </c>
      <c r="M23" s="289">
        <f t="shared" si="7"/>
        <v>88.60000000000001</v>
      </c>
      <c r="N23" s="290">
        <f t="shared" si="7"/>
        <v>98.2</v>
      </c>
      <c r="O23" s="366"/>
      <c r="P23" s="310"/>
      <c r="Q23" s="312"/>
      <c r="R23" s="185"/>
    </row>
  </sheetData>
  <mergeCells count="74">
    <mergeCell ref="O22:O23"/>
    <mergeCell ref="P22:P23"/>
    <mergeCell ref="Q22:Q23"/>
    <mergeCell ref="R22:R23"/>
    <mergeCell ref="A22:A23"/>
    <mergeCell ref="B22:B23"/>
    <mergeCell ref="C22:C23"/>
    <mergeCell ref="D22:D23"/>
    <mergeCell ref="O18:O19"/>
    <mergeCell ref="P18:P19"/>
    <mergeCell ref="Q18:Q19"/>
    <mergeCell ref="R18:R19"/>
    <mergeCell ref="A18:A19"/>
    <mergeCell ref="B18:B19"/>
    <mergeCell ref="C18:C19"/>
    <mergeCell ref="D18:D19"/>
    <mergeCell ref="O20:O21"/>
    <mergeCell ref="P20:P21"/>
    <mergeCell ref="Q20:Q21"/>
    <mergeCell ref="R20:R21"/>
    <mergeCell ref="A20:A21"/>
    <mergeCell ref="B20:B21"/>
    <mergeCell ref="C20:C21"/>
    <mergeCell ref="D20:D21"/>
    <mergeCell ref="O12:O13"/>
    <mergeCell ref="P12:P13"/>
    <mergeCell ref="Q12:Q13"/>
    <mergeCell ref="R12:R13"/>
    <mergeCell ref="A12:A13"/>
    <mergeCell ref="B12:B13"/>
    <mergeCell ref="C12:C13"/>
    <mergeCell ref="D12:D13"/>
    <mergeCell ref="O16:O17"/>
    <mergeCell ref="P16:P17"/>
    <mergeCell ref="Q16:Q17"/>
    <mergeCell ref="R16:R17"/>
    <mergeCell ref="A16:A17"/>
    <mergeCell ref="B16:B17"/>
    <mergeCell ref="C16:C17"/>
    <mergeCell ref="D16:D17"/>
    <mergeCell ref="O10:O11"/>
    <mergeCell ref="P10:P11"/>
    <mergeCell ref="Q10:Q11"/>
    <mergeCell ref="R10:R11"/>
    <mergeCell ref="A10:A11"/>
    <mergeCell ref="B10:B11"/>
    <mergeCell ref="C10:C11"/>
    <mergeCell ref="D10:D11"/>
    <mergeCell ref="O8:O9"/>
    <mergeCell ref="P8:P9"/>
    <mergeCell ref="Q8:Q9"/>
    <mergeCell ref="R8:R9"/>
    <mergeCell ref="A8:A9"/>
    <mergeCell ref="B8:B9"/>
    <mergeCell ref="C8:C9"/>
    <mergeCell ref="D8:D9"/>
    <mergeCell ref="O14:O15"/>
    <mergeCell ref="P14:P15"/>
    <mergeCell ref="Q14:Q15"/>
    <mergeCell ref="R14:R15"/>
    <mergeCell ref="A14:A15"/>
    <mergeCell ref="B14:B15"/>
    <mergeCell ref="C14:C15"/>
    <mergeCell ref="D14:D15"/>
    <mergeCell ref="A1:R2"/>
    <mergeCell ref="A3:R4"/>
    <mergeCell ref="A6:A7"/>
    <mergeCell ref="B6:B7"/>
    <mergeCell ref="C6:C7"/>
    <mergeCell ref="D6:D7"/>
    <mergeCell ref="O6:O7"/>
    <mergeCell ref="P6:P7"/>
    <mergeCell ref="Q6:Q7"/>
    <mergeCell ref="R6:R7"/>
  </mergeCells>
  <conditionalFormatting sqref="E14:O14 E22:O22 E10:O10 E18:O18 E20:O20 E16:O16 E12:O12 E8:O8">
    <cfRule type="cellIs" priority="1" dxfId="0" operator="greaterThanOrEqual" stopIfTrue="1">
      <formula>10</formula>
    </cfRule>
  </conditionalFormatting>
  <printOptions/>
  <pageMargins left="0.75" right="0.38" top="1" bottom="0.98" header="0.512" footer="0.512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4"/>
  <sheetViews>
    <sheetView workbookViewId="0" topLeftCell="A61">
      <selection activeCell="H132" sqref="H132"/>
    </sheetView>
  </sheetViews>
  <sheetFormatPr defaultColWidth="9.00390625" defaultRowHeight="13.5"/>
  <cols>
    <col min="1" max="1" width="4.875" style="0" customWidth="1"/>
    <col min="2" max="2" width="5.25390625" style="0" customWidth="1"/>
    <col min="3" max="3" width="15.875" style="0" customWidth="1"/>
    <col min="4" max="9" width="5.625" style="0" customWidth="1"/>
    <col min="10" max="10" width="9.25390625" style="0" bestFit="1" customWidth="1"/>
  </cols>
  <sheetData>
    <row r="1" spans="1:11" ht="18.75" customHeight="1">
      <c r="A1" s="210" t="s">
        <v>522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8.75" customHeight="1">
      <c r="A2" s="211" t="s">
        <v>523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8.75">
      <c r="A3" s="212" t="s">
        <v>524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9" ht="15.75" customHeight="1" thickBot="1">
      <c r="A4" s="59"/>
      <c r="B4" s="59"/>
      <c r="C4" s="59"/>
      <c r="D4" s="59"/>
      <c r="E4" s="59"/>
      <c r="F4" s="59"/>
      <c r="G4" s="59"/>
      <c r="H4" s="59"/>
      <c r="I4" s="59"/>
    </row>
    <row r="5" spans="1:11" s="66" customFormat="1" ht="22.5" customHeight="1" thickTop="1">
      <c r="A5" s="60" t="s">
        <v>882</v>
      </c>
      <c r="B5" s="207" t="s">
        <v>238</v>
      </c>
      <c r="C5" s="209"/>
      <c r="D5" s="209"/>
      <c r="E5" s="61" t="s">
        <v>278</v>
      </c>
      <c r="F5" s="62">
        <f>RANK(K8,$K$5:$K$119)</f>
        <v>1</v>
      </c>
      <c r="G5" s="63" t="s">
        <v>287</v>
      </c>
      <c r="H5" s="208"/>
      <c r="I5" s="208"/>
      <c r="J5" s="62">
        <f>K8</f>
        <v>1750</v>
      </c>
      <c r="K5" s="65" t="s">
        <v>279</v>
      </c>
    </row>
    <row r="6" spans="1:11" s="70" customFormat="1" ht="14.25" customHeight="1">
      <c r="A6" s="67" t="s">
        <v>526</v>
      </c>
      <c r="B6" s="68" t="s">
        <v>280</v>
      </c>
      <c r="C6" s="68" t="s">
        <v>508</v>
      </c>
      <c r="D6" s="68" t="s">
        <v>281</v>
      </c>
      <c r="E6" s="68" t="s">
        <v>282</v>
      </c>
      <c r="F6" s="68" t="s">
        <v>283</v>
      </c>
      <c r="G6" s="68" t="s">
        <v>284</v>
      </c>
      <c r="H6" s="68" t="s">
        <v>527</v>
      </c>
      <c r="I6" s="68" t="s">
        <v>528</v>
      </c>
      <c r="J6" s="68" t="s">
        <v>285</v>
      </c>
      <c r="K6" s="69" t="s">
        <v>286</v>
      </c>
    </row>
    <row r="7" spans="1:11" s="76" customFormat="1" ht="17.25" customHeight="1">
      <c r="A7" s="71">
        <v>1</v>
      </c>
      <c r="B7" s="72">
        <v>24</v>
      </c>
      <c r="C7" s="73" t="s">
        <v>239</v>
      </c>
      <c r="D7" s="73">
        <v>97</v>
      </c>
      <c r="E7" s="73">
        <v>99</v>
      </c>
      <c r="F7" s="73">
        <v>98</v>
      </c>
      <c r="G7" s="73">
        <v>96</v>
      </c>
      <c r="H7" s="73">
        <v>98</v>
      </c>
      <c r="I7" s="73">
        <v>99</v>
      </c>
      <c r="J7" s="74">
        <f>SUM(D7:I7)</f>
        <v>587</v>
      </c>
      <c r="K7" s="75"/>
    </row>
    <row r="8" spans="1:11" s="76" customFormat="1" ht="17.25" customHeight="1">
      <c r="A8" s="71">
        <v>3</v>
      </c>
      <c r="B8" s="72">
        <v>24</v>
      </c>
      <c r="C8" s="73" t="s">
        <v>321</v>
      </c>
      <c r="D8" s="6">
        <v>97</v>
      </c>
      <c r="E8" s="6">
        <v>97</v>
      </c>
      <c r="F8" s="6">
        <v>96</v>
      </c>
      <c r="G8" s="6">
        <v>96</v>
      </c>
      <c r="H8" s="6">
        <v>99</v>
      </c>
      <c r="I8" s="6">
        <v>98</v>
      </c>
      <c r="J8" s="74">
        <f>SUM(D8:I8)</f>
        <v>583</v>
      </c>
      <c r="K8" s="75">
        <f>SUM(J7:J9)</f>
        <v>1750</v>
      </c>
    </row>
    <row r="9" spans="1:11" s="76" customFormat="1" ht="17.25" customHeight="1" thickBot="1">
      <c r="A9" s="77">
        <v>5</v>
      </c>
      <c r="B9" s="72">
        <v>24</v>
      </c>
      <c r="C9" s="73" t="s">
        <v>267</v>
      </c>
      <c r="D9" s="7">
        <v>95</v>
      </c>
      <c r="E9" s="7">
        <v>96</v>
      </c>
      <c r="F9" s="7">
        <v>96</v>
      </c>
      <c r="G9" s="7">
        <v>97</v>
      </c>
      <c r="H9" s="7">
        <v>100</v>
      </c>
      <c r="I9" s="7">
        <v>96</v>
      </c>
      <c r="J9" s="74">
        <f>SUM(D9:I9)</f>
        <v>580</v>
      </c>
      <c r="K9" s="78"/>
    </row>
    <row r="10" spans="1:11" s="66" customFormat="1" ht="22.5" customHeight="1" thickTop="1">
      <c r="A10" s="60" t="s">
        <v>883</v>
      </c>
      <c r="B10" s="207" t="s">
        <v>235</v>
      </c>
      <c r="C10" s="207"/>
      <c r="D10" s="207"/>
      <c r="E10" s="61" t="s">
        <v>278</v>
      </c>
      <c r="F10" s="62">
        <f>RANK(K13,$K$5:$K$119)</f>
        <v>2</v>
      </c>
      <c r="G10" s="63" t="s">
        <v>287</v>
      </c>
      <c r="H10" s="64"/>
      <c r="I10" s="64"/>
      <c r="J10" s="62">
        <f>K13</f>
        <v>1739</v>
      </c>
      <c r="K10" s="65" t="s">
        <v>279</v>
      </c>
    </row>
    <row r="11" spans="1:11" s="70" customFormat="1" ht="14.25" customHeight="1">
      <c r="A11" s="67" t="s">
        <v>526</v>
      </c>
      <c r="B11" s="68" t="s">
        <v>280</v>
      </c>
      <c r="C11" s="68" t="s">
        <v>508</v>
      </c>
      <c r="D11" s="68" t="s">
        <v>281</v>
      </c>
      <c r="E11" s="68" t="s">
        <v>282</v>
      </c>
      <c r="F11" s="68" t="s">
        <v>283</v>
      </c>
      <c r="G11" s="68" t="s">
        <v>284</v>
      </c>
      <c r="H11" s="68" t="s">
        <v>527</v>
      </c>
      <c r="I11" s="68" t="s">
        <v>528</v>
      </c>
      <c r="J11" s="68" t="s">
        <v>285</v>
      </c>
      <c r="K11" s="69" t="s">
        <v>286</v>
      </c>
    </row>
    <row r="12" spans="1:11" s="76" customFormat="1" ht="17.25" customHeight="1">
      <c r="A12" s="71">
        <v>1</v>
      </c>
      <c r="B12" s="72">
        <v>26</v>
      </c>
      <c r="C12" s="73" t="s">
        <v>529</v>
      </c>
      <c r="D12" s="74">
        <v>99</v>
      </c>
      <c r="E12" s="74">
        <v>97</v>
      </c>
      <c r="F12" s="74">
        <v>94</v>
      </c>
      <c r="G12" s="74">
        <v>97</v>
      </c>
      <c r="H12" s="74">
        <v>98</v>
      </c>
      <c r="I12" s="74">
        <v>97</v>
      </c>
      <c r="J12" s="74">
        <f>SUM(D12:I12)</f>
        <v>582</v>
      </c>
      <c r="K12" s="75"/>
    </row>
    <row r="13" spans="1:11" s="76" customFormat="1" ht="17.25" customHeight="1">
      <c r="A13" s="71">
        <v>3</v>
      </c>
      <c r="B13" s="72">
        <v>26</v>
      </c>
      <c r="C13" s="73" t="s">
        <v>530</v>
      </c>
      <c r="D13" s="6">
        <v>94</v>
      </c>
      <c r="E13" s="6">
        <v>97</v>
      </c>
      <c r="F13" s="6">
        <v>94</v>
      </c>
      <c r="G13" s="6">
        <v>94</v>
      </c>
      <c r="H13" s="6">
        <v>99</v>
      </c>
      <c r="I13" s="6">
        <v>96</v>
      </c>
      <c r="J13" s="74">
        <f>SUM(D13:I13)</f>
        <v>574</v>
      </c>
      <c r="K13" s="75">
        <f>SUM(J12:J14)</f>
        <v>1739</v>
      </c>
    </row>
    <row r="14" spans="1:11" s="76" customFormat="1" ht="17.25" customHeight="1" thickBot="1">
      <c r="A14" s="77">
        <v>5</v>
      </c>
      <c r="B14" s="72">
        <v>26</v>
      </c>
      <c r="C14" s="73" t="s">
        <v>258</v>
      </c>
      <c r="D14" s="6">
        <v>100</v>
      </c>
      <c r="E14" s="6">
        <v>95</v>
      </c>
      <c r="F14" s="6">
        <v>98</v>
      </c>
      <c r="G14" s="6">
        <v>97</v>
      </c>
      <c r="H14" s="6">
        <v>96</v>
      </c>
      <c r="I14" s="6">
        <v>97</v>
      </c>
      <c r="J14" s="74">
        <f>SUM(D14:I14)</f>
        <v>583</v>
      </c>
      <c r="K14" s="78"/>
    </row>
    <row r="15" spans="1:11" s="66" customFormat="1" ht="22.5" customHeight="1" thickTop="1">
      <c r="A15" s="60" t="s">
        <v>883</v>
      </c>
      <c r="B15" s="207" t="s">
        <v>231</v>
      </c>
      <c r="C15" s="207"/>
      <c r="D15" s="207"/>
      <c r="E15" s="61" t="s">
        <v>278</v>
      </c>
      <c r="F15" s="62">
        <f>RANK(K18,$K$5:$K$119)</f>
        <v>3</v>
      </c>
      <c r="G15" s="63" t="s">
        <v>287</v>
      </c>
      <c r="H15" s="64"/>
      <c r="I15" s="64"/>
      <c r="J15" s="62">
        <f>K18</f>
        <v>1735</v>
      </c>
      <c r="K15" s="65" t="s">
        <v>279</v>
      </c>
    </row>
    <row r="16" spans="1:11" s="70" customFormat="1" ht="14.25" customHeight="1">
      <c r="A16" s="67" t="s">
        <v>526</v>
      </c>
      <c r="B16" s="68" t="s">
        <v>280</v>
      </c>
      <c r="C16" s="68" t="s">
        <v>508</v>
      </c>
      <c r="D16" s="68" t="s">
        <v>281</v>
      </c>
      <c r="E16" s="68" t="s">
        <v>282</v>
      </c>
      <c r="F16" s="68" t="s">
        <v>283</v>
      </c>
      <c r="G16" s="68" t="s">
        <v>284</v>
      </c>
      <c r="H16" s="68" t="s">
        <v>527</v>
      </c>
      <c r="I16" s="68" t="s">
        <v>528</v>
      </c>
      <c r="J16" s="68" t="s">
        <v>285</v>
      </c>
      <c r="K16" s="69" t="s">
        <v>286</v>
      </c>
    </row>
    <row r="17" spans="1:11" s="76" customFormat="1" ht="17.25" customHeight="1">
      <c r="A17" s="71">
        <v>1</v>
      </c>
      <c r="B17" s="72">
        <v>25</v>
      </c>
      <c r="C17" s="73" t="s">
        <v>531</v>
      </c>
      <c r="D17" s="73">
        <v>96</v>
      </c>
      <c r="E17" s="73">
        <v>96</v>
      </c>
      <c r="F17" s="73">
        <v>96</v>
      </c>
      <c r="G17" s="73">
        <v>95</v>
      </c>
      <c r="H17" s="73">
        <v>93</v>
      </c>
      <c r="I17" s="73">
        <v>93</v>
      </c>
      <c r="J17" s="74">
        <f>SUM(D17:I17)</f>
        <v>569</v>
      </c>
      <c r="K17" s="75"/>
    </row>
    <row r="18" spans="1:11" s="76" customFormat="1" ht="17.25" customHeight="1">
      <c r="A18" s="71">
        <v>3</v>
      </c>
      <c r="B18" s="72">
        <v>25</v>
      </c>
      <c r="C18" s="73" t="s">
        <v>532</v>
      </c>
      <c r="D18" s="6">
        <v>94</v>
      </c>
      <c r="E18" s="6">
        <v>97</v>
      </c>
      <c r="F18" s="6">
        <v>98</v>
      </c>
      <c r="G18" s="6">
        <v>99</v>
      </c>
      <c r="H18" s="6">
        <v>94</v>
      </c>
      <c r="I18" s="6">
        <v>96</v>
      </c>
      <c r="J18" s="74">
        <f>SUM(D18:I18)</f>
        <v>578</v>
      </c>
      <c r="K18" s="75">
        <f>SUM(J17:J19)</f>
        <v>1735</v>
      </c>
    </row>
    <row r="19" spans="1:11" s="76" customFormat="1" ht="17.25" customHeight="1" thickBot="1">
      <c r="A19" s="77">
        <v>5</v>
      </c>
      <c r="B19" s="79">
        <v>25</v>
      </c>
      <c r="C19" s="80" t="s">
        <v>250</v>
      </c>
      <c r="D19" s="7">
        <v>97</v>
      </c>
      <c r="E19" s="7">
        <v>99</v>
      </c>
      <c r="F19" s="7">
        <v>99</v>
      </c>
      <c r="G19" s="7">
        <v>99</v>
      </c>
      <c r="H19" s="7">
        <v>97</v>
      </c>
      <c r="I19" s="7">
        <v>97</v>
      </c>
      <c r="J19" s="81">
        <f>SUM(D19:I19)</f>
        <v>588</v>
      </c>
      <c r="K19" s="78"/>
    </row>
    <row r="20" spans="1:11" s="66" customFormat="1" ht="22.5" customHeight="1" thickTop="1">
      <c r="A20" s="60" t="s">
        <v>883</v>
      </c>
      <c r="B20" s="207" t="s">
        <v>366</v>
      </c>
      <c r="C20" s="207"/>
      <c r="D20" s="207"/>
      <c r="E20" s="61" t="s">
        <v>278</v>
      </c>
      <c r="F20" s="62">
        <f>RANK(K23,$K$5:$K$119)</f>
        <v>4</v>
      </c>
      <c r="G20" s="63" t="s">
        <v>287</v>
      </c>
      <c r="H20" s="64"/>
      <c r="I20" s="64"/>
      <c r="J20" s="62">
        <f>K23</f>
        <v>1718</v>
      </c>
      <c r="K20" s="65" t="s">
        <v>279</v>
      </c>
    </row>
    <row r="21" spans="1:11" s="70" customFormat="1" ht="14.25" customHeight="1">
      <c r="A21" s="67" t="s">
        <v>526</v>
      </c>
      <c r="B21" s="68" t="s">
        <v>280</v>
      </c>
      <c r="C21" s="68" t="s">
        <v>508</v>
      </c>
      <c r="D21" s="68" t="s">
        <v>281</v>
      </c>
      <c r="E21" s="68" t="s">
        <v>282</v>
      </c>
      <c r="F21" s="68" t="s">
        <v>283</v>
      </c>
      <c r="G21" s="68" t="s">
        <v>284</v>
      </c>
      <c r="H21" s="68" t="s">
        <v>527</v>
      </c>
      <c r="I21" s="68" t="s">
        <v>528</v>
      </c>
      <c r="J21" s="68" t="s">
        <v>285</v>
      </c>
      <c r="K21" s="69" t="s">
        <v>286</v>
      </c>
    </row>
    <row r="22" spans="1:11" s="76" customFormat="1" ht="17.25" customHeight="1">
      <c r="A22" s="71">
        <v>1</v>
      </c>
      <c r="B22" s="72">
        <v>27</v>
      </c>
      <c r="C22" s="73" t="s">
        <v>533</v>
      </c>
      <c r="D22" s="73">
        <f>VLOOKUP(C22,'[2]10mS60_1'!$C$16:$J$41,3,FALSE)</f>
        <v>94</v>
      </c>
      <c r="E22" s="73">
        <f>VLOOKUP(C22,'[2]10mS60_1'!$C$16:$J$41,4,FALSE)</f>
        <v>96</v>
      </c>
      <c r="F22" s="73">
        <f>VLOOKUP(C22,'[2]10mS60_1'!$C$16:$J$41,5,FALSE)</f>
        <v>94</v>
      </c>
      <c r="G22" s="73">
        <f>VLOOKUP(C22,'[2]10mS60_1'!$C$16:$J$41,6,FALSE)</f>
        <v>95</v>
      </c>
      <c r="H22" s="73">
        <f>VLOOKUP(C22,'[2]10mS60_1'!$C$16:$J$41,7,FALSE)</f>
        <v>94</v>
      </c>
      <c r="I22" s="73">
        <f>VLOOKUP(C22,'[2]10mS60_1'!$C$16:$J$41,8,FALSE)</f>
        <v>89</v>
      </c>
      <c r="J22" s="74">
        <f>SUM(D22:I22)</f>
        <v>562</v>
      </c>
      <c r="K22" s="75"/>
    </row>
    <row r="23" spans="1:11" s="76" customFormat="1" ht="17.25" customHeight="1">
      <c r="A23" s="71">
        <v>3</v>
      </c>
      <c r="B23" s="72">
        <v>27</v>
      </c>
      <c r="C23" s="73" t="s">
        <v>534</v>
      </c>
      <c r="D23" s="6">
        <v>98</v>
      </c>
      <c r="E23" s="6">
        <v>95</v>
      </c>
      <c r="F23" s="6">
        <v>96</v>
      </c>
      <c r="G23" s="6">
        <v>98</v>
      </c>
      <c r="H23" s="6">
        <v>95</v>
      </c>
      <c r="I23" s="6">
        <v>95</v>
      </c>
      <c r="J23" s="6">
        <v>577</v>
      </c>
      <c r="K23" s="75">
        <f>SUM(J22:J24)</f>
        <v>1718</v>
      </c>
    </row>
    <row r="24" spans="1:11" s="76" customFormat="1" ht="17.25" customHeight="1" thickBot="1">
      <c r="A24" s="77">
        <v>5</v>
      </c>
      <c r="B24" s="72">
        <v>27</v>
      </c>
      <c r="C24" s="73" t="s">
        <v>535</v>
      </c>
      <c r="D24" s="7">
        <v>100</v>
      </c>
      <c r="E24" s="7">
        <v>96</v>
      </c>
      <c r="F24" s="7">
        <v>95</v>
      </c>
      <c r="G24" s="7">
        <v>99</v>
      </c>
      <c r="H24" s="7">
        <v>93</v>
      </c>
      <c r="I24" s="7">
        <v>96</v>
      </c>
      <c r="J24" s="74">
        <f>SUM(D24:I24)</f>
        <v>579</v>
      </c>
      <c r="K24" s="78"/>
    </row>
    <row r="25" spans="1:11" s="66" customFormat="1" ht="22.5" customHeight="1" thickTop="1">
      <c r="A25" s="60" t="s">
        <v>883</v>
      </c>
      <c r="B25" s="207" t="s">
        <v>234</v>
      </c>
      <c r="C25" s="207"/>
      <c r="D25" s="207"/>
      <c r="E25" s="61"/>
      <c r="F25" s="62">
        <f>RANK(K28,$K$5:$K$119)</f>
        <v>5</v>
      </c>
      <c r="G25" s="63" t="s">
        <v>287</v>
      </c>
      <c r="H25" s="64"/>
      <c r="I25" s="64"/>
      <c r="J25" s="62">
        <f>K28</f>
        <v>1716</v>
      </c>
      <c r="K25" s="65" t="s">
        <v>279</v>
      </c>
    </row>
    <row r="26" spans="1:11" s="70" customFormat="1" ht="14.25" customHeight="1">
      <c r="A26" s="67" t="s">
        <v>526</v>
      </c>
      <c r="B26" s="68" t="s">
        <v>280</v>
      </c>
      <c r="C26" s="68" t="s">
        <v>508</v>
      </c>
      <c r="D26" s="68" t="s">
        <v>281</v>
      </c>
      <c r="E26" s="68" t="s">
        <v>282</v>
      </c>
      <c r="F26" s="68" t="s">
        <v>283</v>
      </c>
      <c r="G26" s="68" t="s">
        <v>284</v>
      </c>
      <c r="H26" s="68" t="s">
        <v>527</v>
      </c>
      <c r="I26" s="68" t="s">
        <v>528</v>
      </c>
      <c r="J26" s="68" t="s">
        <v>285</v>
      </c>
      <c r="K26" s="69" t="s">
        <v>286</v>
      </c>
    </row>
    <row r="27" spans="1:11" s="76" customFormat="1" ht="17.25" customHeight="1">
      <c r="A27" s="71">
        <v>1</v>
      </c>
      <c r="B27" s="72">
        <v>28</v>
      </c>
      <c r="C27" s="73" t="s">
        <v>536</v>
      </c>
      <c r="D27" s="73">
        <f>VLOOKUP(C27,'[2]10mS60_1'!$C$16:$J$41,3,FALSE)</f>
        <v>96</v>
      </c>
      <c r="E27" s="73">
        <f>VLOOKUP(C27,'[2]10mS60_1'!$C$16:$J$41,4,FALSE)</f>
        <v>97</v>
      </c>
      <c r="F27" s="73">
        <f>VLOOKUP(C27,'[2]10mS60_1'!$C$16:$J$41,5,FALSE)</f>
        <v>92</v>
      </c>
      <c r="G27" s="73">
        <f>VLOOKUP(C27,'[2]10mS60_1'!$C$16:$J$41,6,FALSE)</f>
        <v>95</v>
      </c>
      <c r="H27" s="73">
        <f>VLOOKUP(C27,'[2]10mS60_1'!$C$16:$J$41,7,FALSE)</f>
        <v>95</v>
      </c>
      <c r="I27" s="73">
        <f>VLOOKUP(C27,'[2]10mS60_1'!$C$16:$J$41,8,FALSE)</f>
        <v>95</v>
      </c>
      <c r="J27" s="74">
        <f>SUM(D27:I27)</f>
        <v>570</v>
      </c>
      <c r="K27" s="75"/>
    </row>
    <row r="28" spans="1:11" s="76" customFormat="1" ht="17.25" customHeight="1">
      <c r="A28" s="71">
        <v>3</v>
      </c>
      <c r="B28" s="72">
        <v>28</v>
      </c>
      <c r="C28" s="73" t="s">
        <v>254</v>
      </c>
      <c r="D28" s="6">
        <v>94</v>
      </c>
      <c r="E28" s="6">
        <v>95</v>
      </c>
      <c r="F28" s="6">
        <v>92</v>
      </c>
      <c r="G28" s="6">
        <v>94</v>
      </c>
      <c r="H28" s="6">
        <v>95</v>
      </c>
      <c r="I28" s="6">
        <v>94</v>
      </c>
      <c r="J28" s="74">
        <f>SUM(D28:I28)</f>
        <v>564</v>
      </c>
      <c r="K28" s="75">
        <f>SUM(J27:J29)</f>
        <v>1716</v>
      </c>
    </row>
    <row r="29" spans="1:11" s="76" customFormat="1" ht="16.5" customHeight="1" thickBot="1">
      <c r="A29" s="77">
        <v>5</v>
      </c>
      <c r="B29" s="72">
        <v>28</v>
      </c>
      <c r="C29" s="73" t="s">
        <v>537</v>
      </c>
      <c r="D29" s="6">
        <v>95</v>
      </c>
      <c r="E29" s="6">
        <v>97</v>
      </c>
      <c r="F29" s="6">
        <v>98</v>
      </c>
      <c r="G29" s="6">
        <v>99</v>
      </c>
      <c r="H29" s="6">
        <v>98</v>
      </c>
      <c r="I29" s="6">
        <v>95</v>
      </c>
      <c r="J29" s="74">
        <f>SUM(D29:I29)</f>
        <v>582</v>
      </c>
      <c r="K29" s="78"/>
    </row>
    <row r="30" spans="1:11" s="66" customFormat="1" ht="22.5" customHeight="1" thickTop="1">
      <c r="A30" s="60" t="s">
        <v>884</v>
      </c>
      <c r="B30" s="207" t="s">
        <v>230</v>
      </c>
      <c r="C30" s="207"/>
      <c r="D30" s="207"/>
      <c r="E30" s="61" t="s">
        <v>278</v>
      </c>
      <c r="F30" s="62">
        <f>RANK(K33,$K$5:$K$119)</f>
        <v>6</v>
      </c>
      <c r="G30" s="63" t="s">
        <v>287</v>
      </c>
      <c r="H30" s="208"/>
      <c r="I30" s="208"/>
      <c r="J30" s="62">
        <f>K33</f>
        <v>1707</v>
      </c>
      <c r="K30" s="65" t="s">
        <v>279</v>
      </c>
    </row>
    <row r="31" spans="1:11" s="70" customFormat="1" ht="14.25" customHeight="1">
      <c r="A31" s="67" t="s">
        <v>526</v>
      </c>
      <c r="B31" s="68" t="s">
        <v>280</v>
      </c>
      <c r="C31" s="68" t="s">
        <v>508</v>
      </c>
      <c r="D31" s="68" t="s">
        <v>281</v>
      </c>
      <c r="E31" s="68" t="s">
        <v>282</v>
      </c>
      <c r="F31" s="68" t="s">
        <v>283</v>
      </c>
      <c r="G31" s="68" t="s">
        <v>284</v>
      </c>
      <c r="H31" s="68" t="s">
        <v>527</v>
      </c>
      <c r="I31" s="68" t="s">
        <v>528</v>
      </c>
      <c r="J31" s="68" t="s">
        <v>285</v>
      </c>
      <c r="K31" s="69" t="s">
        <v>286</v>
      </c>
    </row>
    <row r="32" spans="1:11" s="76" customFormat="1" ht="17.25" customHeight="1">
      <c r="A32" s="71">
        <v>1</v>
      </c>
      <c r="B32" s="72">
        <v>29</v>
      </c>
      <c r="C32" s="73" t="s">
        <v>885</v>
      </c>
      <c r="D32" s="73">
        <f>VLOOKUP(C32,'[2]10mS60_1'!$C$16:$J$41,3,FALSE)</f>
        <v>95</v>
      </c>
      <c r="E32" s="73">
        <f>VLOOKUP(C32,'[2]10mS60_1'!$C$16:$J$41,4,FALSE)</f>
        <v>96</v>
      </c>
      <c r="F32" s="73">
        <f>VLOOKUP(C32,'[2]10mS60_1'!$C$16:$J$41,5,FALSE)</f>
        <v>95</v>
      </c>
      <c r="G32" s="73">
        <f>VLOOKUP(C32,'[2]10mS60_1'!$C$16:$J$41,6,FALSE)</f>
        <v>98</v>
      </c>
      <c r="H32" s="73">
        <f>VLOOKUP(C32,'[2]10mS60_1'!$C$16:$J$41,7,FALSE)</f>
        <v>99</v>
      </c>
      <c r="I32" s="73">
        <f>VLOOKUP(C32,'[2]10mS60_1'!$C$16:$J$41,8,FALSE)</f>
        <v>100</v>
      </c>
      <c r="J32" s="74">
        <f>SUM(D32:I32)</f>
        <v>583</v>
      </c>
      <c r="K32" s="75"/>
    </row>
    <row r="33" spans="1:11" s="76" customFormat="1" ht="17.25" customHeight="1">
      <c r="A33" s="71">
        <v>3</v>
      </c>
      <c r="B33" s="72">
        <v>29</v>
      </c>
      <c r="C33" s="5" t="s">
        <v>244</v>
      </c>
      <c r="D33" s="6">
        <v>92</v>
      </c>
      <c r="E33" s="6">
        <v>92</v>
      </c>
      <c r="F33" s="6">
        <v>95</v>
      </c>
      <c r="G33" s="6">
        <v>95</v>
      </c>
      <c r="H33" s="6">
        <v>94</v>
      </c>
      <c r="I33" s="6">
        <v>93</v>
      </c>
      <c r="J33" s="74">
        <f>SUM(D33:I33)</f>
        <v>561</v>
      </c>
      <c r="K33" s="75">
        <f>SUM(J32:J34)</f>
        <v>1707</v>
      </c>
    </row>
    <row r="34" spans="1:11" s="76" customFormat="1" ht="17.25" customHeight="1" thickBot="1">
      <c r="A34" s="77">
        <v>5</v>
      </c>
      <c r="B34" s="72">
        <v>29</v>
      </c>
      <c r="C34" s="73" t="s">
        <v>886</v>
      </c>
      <c r="D34" s="7">
        <v>93</v>
      </c>
      <c r="E34" s="7">
        <v>95</v>
      </c>
      <c r="F34" s="7">
        <v>90</v>
      </c>
      <c r="G34" s="7">
        <v>95</v>
      </c>
      <c r="H34" s="7">
        <v>96</v>
      </c>
      <c r="I34" s="7">
        <v>94</v>
      </c>
      <c r="J34" s="74">
        <f>SUM(D34:I34)</f>
        <v>563</v>
      </c>
      <c r="K34" s="78"/>
    </row>
    <row r="35" spans="1:11" s="66" customFormat="1" ht="22.5" customHeight="1" thickTop="1">
      <c r="A35" s="60" t="s">
        <v>883</v>
      </c>
      <c r="B35" s="207" t="s">
        <v>236</v>
      </c>
      <c r="C35" s="207"/>
      <c r="D35" s="207"/>
      <c r="E35" s="61" t="s">
        <v>278</v>
      </c>
      <c r="F35" s="62">
        <f>RANK(K38,$K$5:$K$119)</f>
        <v>7</v>
      </c>
      <c r="G35" s="63" t="s">
        <v>287</v>
      </c>
      <c r="H35" s="64"/>
      <c r="I35" s="64"/>
      <c r="J35" s="62">
        <f>K38</f>
        <v>1701</v>
      </c>
      <c r="K35" s="65" t="s">
        <v>279</v>
      </c>
    </row>
    <row r="36" spans="1:11" s="70" customFormat="1" ht="14.25" customHeight="1">
      <c r="A36" s="67" t="s">
        <v>526</v>
      </c>
      <c r="B36" s="68" t="s">
        <v>280</v>
      </c>
      <c r="C36" s="68" t="s">
        <v>508</v>
      </c>
      <c r="D36" s="68" t="s">
        <v>281</v>
      </c>
      <c r="E36" s="68" t="s">
        <v>282</v>
      </c>
      <c r="F36" s="68" t="s">
        <v>283</v>
      </c>
      <c r="G36" s="68" t="s">
        <v>284</v>
      </c>
      <c r="H36" s="68" t="s">
        <v>527</v>
      </c>
      <c r="I36" s="68" t="s">
        <v>528</v>
      </c>
      <c r="J36" s="68" t="s">
        <v>285</v>
      </c>
      <c r="K36" s="69" t="s">
        <v>286</v>
      </c>
    </row>
    <row r="37" spans="1:11" s="76" customFormat="1" ht="17.25" customHeight="1">
      <c r="A37" s="71">
        <v>1</v>
      </c>
      <c r="B37" s="72">
        <v>23</v>
      </c>
      <c r="C37" s="73" t="s">
        <v>266</v>
      </c>
      <c r="D37" s="73">
        <f>VLOOKUP(C37,'[2]10mS60_1'!$C$16:$J$41,3,FALSE)</f>
        <v>96</v>
      </c>
      <c r="E37" s="73">
        <f>VLOOKUP(C37,'[2]10mS60_1'!$C$16:$J$41,4,FALSE)</f>
        <v>99</v>
      </c>
      <c r="F37" s="73">
        <f>VLOOKUP(C37,'[2]10mS60_1'!$C$16:$J$41,5,FALSE)</f>
        <v>96</v>
      </c>
      <c r="G37" s="73">
        <f>VLOOKUP(C37,'[2]10mS60_1'!$C$16:$J$41,6,FALSE)</f>
        <v>95</v>
      </c>
      <c r="H37" s="73">
        <f>VLOOKUP(C37,'[2]10mS60_1'!$C$16:$J$41,7,FALSE)</f>
        <v>94</v>
      </c>
      <c r="I37" s="73">
        <f>VLOOKUP(C37,'[2]10mS60_1'!$C$16:$J$41,8,FALSE)</f>
        <v>93</v>
      </c>
      <c r="J37" s="74">
        <f>SUM(D37:I37)</f>
        <v>573</v>
      </c>
      <c r="K37" s="75"/>
    </row>
    <row r="38" spans="1:11" s="76" customFormat="1" ht="17.25" customHeight="1">
      <c r="A38" s="71">
        <v>3</v>
      </c>
      <c r="B38" s="72">
        <v>23</v>
      </c>
      <c r="C38" s="73" t="s">
        <v>263</v>
      </c>
      <c r="D38" s="6">
        <v>97</v>
      </c>
      <c r="E38" s="6">
        <v>97</v>
      </c>
      <c r="F38" s="6">
        <v>93</v>
      </c>
      <c r="G38" s="6">
        <v>98</v>
      </c>
      <c r="H38" s="6">
        <v>94</v>
      </c>
      <c r="I38" s="6">
        <v>94</v>
      </c>
      <c r="J38" s="74">
        <f>SUM(D38:I38)</f>
        <v>573</v>
      </c>
      <c r="K38" s="75">
        <f>SUM(J37:J39)</f>
        <v>1701</v>
      </c>
    </row>
    <row r="39" spans="1:11" s="76" customFormat="1" ht="17.25" customHeight="1" thickBot="1">
      <c r="A39" s="77">
        <v>5</v>
      </c>
      <c r="B39" s="79">
        <v>23</v>
      </c>
      <c r="C39" s="80" t="s">
        <v>262</v>
      </c>
      <c r="D39" s="82">
        <v>94</v>
      </c>
      <c r="E39" s="82">
        <v>89</v>
      </c>
      <c r="F39" s="82">
        <v>95</v>
      </c>
      <c r="G39" s="82">
        <v>94</v>
      </c>
      <c r="H39" s="82">
        <v>90</v>
      </c>
      <c r="I39" s="82">
        <v>93</v>
      </c>
      <c r="J39" s="81">
        <f>SUM(D39:I39)</f>
        <v>555</v>
      </c>
      <c r="K39" s="78"/>
    </row>
    <row r="40" spans="1:11" s="66" customFormat="1" ht="22.5" customHeight="1" thickTop="1">
      <c r="A40" s="60" t="s">
        <v>883</v>
      </c>
      <c r="B40" s="207" t="s">
        <v>538</v>
      </c>
      <c r="C40" s="207"/>
      <c r="D40" s="207"/>
      <c r="E40" s="61" t="s">
        <v>278</v>
      </c>
      <c r="F40" s="62">
        <f>RANK(K43,$K$5:$K$119)</f>
        <v>8</v>
      </c>
      <c r="G40" s="63" t="s">
        <v>287</v>
      </c>
      <c r="H40" s="64"/>
      <c r="I40" s="64"/>
      <c r="J40" s="62">
        <f>K43</f>
        <v>1699</v>
      </c>
      <c r="K40" s="65" t="s">
        <v>279</v>
      </c>
    </row>
    <row r="41" spans="1:11" s="70" customFormat="1" ht="14.25" customHeight="1">
      <c r="A41" s="67" t="s">
        <v>526</v>
      </c>
      <c r="B41" s="68" t="s">
        <v>280</v>
      </c>
      <c r="C41" s="68" t="s">
        <v>508</v>
      </c>
      <c r="D41" s="68" t="s">
        <v>281</v>
      </c>
      <c r="E41" s="68" t="s">
        <v>282</v>
      </c>
      <c r="F41" s="68" t="s">
        <v>283</v>
      </c>
      <c r="G41" s="68" t="s">
        <v>284</v>
      </c>
      <c r="H41" s="68" t="s">
        <v>527</v>
      </c>
      <c r="I41" s="68" t="s">
        <v>528</v>
      </c>
      <c r="J41" s="68" t="s">
        <v>285</v>
      </c>
      <c r="K41" s="69" t="s">
        <v>286</v>
      </c>
    </row>
    <row r="42" spans="1:11" s="76" customFormat="1" ht="17.25" customHeight="1">
      <c r="A42" s="71">
        <v>1</v>
      </c>
      <c r="B42" s="72">
        <v>34</v>
      </c>
      <c r="C42" s="73" t="s">
        <v>539</v>
      </c>
      <c r="D42" s="73">
        <f>VLOOKUP(C42,'[2]10mS60_1'!$C$16:$J$41,3,FALSE)</f>
        <v>96</v>
      </c>
      <c r="E42" s="73">
        <f>VLOOKUP(C42,'[2]10mS60_1'!$C$16:$J$41,4,FALSE)</f>
        <v>92</v>
      </c>
      <c r="F42" s="73">
        <f>VLOOKUP(C42,'[2]10mS60_1'!$C$16:$J$41,5,FALSE)</f>
        <v>96</v>
      </c>
      <c r="G42" s="73">
        <f>VLOOKUP(C42,'[2]10mS60_1'!$C$16:$J$41,6,FALSE)</f>
        <v>95</v>
      </c>
      <c r="H42" s="73">
        <f>VLOOKUP(C42,'[2]10mS60_1'!$C$16:$J$41,7,FALSE)</f>
        <v>93</v>
      </c>
      <c r="I42" s="73">
        <f>VLOOKUP(C42,'[2]10mS60_1'!$C$16:$J$41,8,FALSE)</f>
        <v>94</v>
      </c>
      <c r="J42" s="74">
        <f>SUM(D42:I42)</f>
        <v>566</v>
      </c>
      <c r="K42" s="75"/>
    </row>
    <row r="43" spans="1:11" s="76" customFormat="1" ht="17.25" customHeight="1">
      <c r="A43" s="71">
        <v>3</v>
      </c>
      <c r="B43" s="72">
        <v>34</v>
      </c>
      <c r="C43" s="73" t="s">
        <v>540</v>
      </c>
      <c r="D43" s="6">
        <v>91</v>
      </c>
      <c r="E43" s="6">
        <v>97</v>
      </c>
      <c r="F43" s="6">
        <v>98</v>
      </c>
      <c r="G43" s="6">
        <v>94</v>
      </c>
      <c r="H43" s="6">
        <v>94</v>
      </c>
      <c r="I43" s="6">
        <v>93</v>
      </c>
      <c r="J43" s="6">
        <v>567</v>
      </c>
      <c r="K43" s="75">
        <f>SUM(J42:J44)</f>
        <v>1699</v>
      </c>
    </row>
    <row r="44" spans="1:11" s="76" customFormat="1" ht="17.25" customHeight="1" thickBot="1">
      <c r="A44" s="77">
        <v>5</v>
      </c>
      <c r="B44" s="79">
        <v>34</v>
      </c>
      <c r="C44" s="80" t="s">
        <v>541</v>
      </c>
      <c r="D44" s="6">
        <v>92</v>
      </c>
      <c r="E44" s="6">
        <v>96</v>
      </c>
      <c r="F44" s="6">
        <v>95</v>
      </c>
      <c r="G44" s="6">
        <v>93</v>
      </c>
      <c r="H44" s="6">
        <v>95</v>
      </c>
      <c r="I44" s="6">
        <v>95</v>
      </c>
      <c r="J44" s="81">
        <f>SUM(D44:I44)</f>
        <v>566</v>
      </c>
      <c r="K44" s="78"/>
    </row>
    <row r="45" spans="1:11" s="66" customFormat="1" ht="22.5" customHeight="1" thickTop="1">
      <c r="A45" s="60" t="s">
        <v>887</v>
      </c>
      <c r="B45" s="207" t="s">
        <v>363</v>
      </c>
      <c r="C45" s="207"/>
      <c r="D45" s="207"/>
      <c r="E45" s="61" t="s">
        <v>278</v>
      </c>
      <c r="F45" s="62">
        <f>RANK(K48,$K$5:$K$119)</f>
        <v>9</v>
      </c>
      <c r="G45" s="63" t="s">
        <v>287</v>
      </c>
      <c r="H45" s="64"/>
      <c r="I45" s="64"/>
      <c r="J45" s="62">
        <f>K48</f>
        <v>1698</v>
      </c>
      <c r="K45" s="65" t="s">
        <v>279</v>
      </c>
    </row>
    <row r="46" spans="1:11" s="70" customFormat="1" ht="14.25" customHeight="1">
      <c r="A46" s="67" t="s">
        <v>526</v>
      </c>
      <c r="B46" s="68" t="s">
        <v>280</v>
      </c>
      <c r="C46" s="68" t="s">
        <v>508</v>
      </c>
      <c r="D46" s="68" t="s">
        <v>281</v>
      </c>
      <c r="E46" s="68" t="s">
        <v>282</v>
      </c>
      <c r="F46" s="68" t="s">
        <v>283</v>
      </c>
      <c r="G46" s="68" t="s">
        <v>284</v>
      </c>
      <c r="H46" s="68" t="s">
        <v>527</v>
      </c>
      <c r="I46" s="68" t="s">
        <v>528</v>
      </c>
      <c r="J46" s="68" t="s">
        <v>285</v>
      </c>
      <c r="K46" s="69" t="s">
        <v>286</v>
      </c>
    </row>
    <row r="47" spans="1:11" s="76" customFormat="1" ht="17.25" customHeight="1">
      <c r="A47" s="71">
        <v>1</v>
      </c>
      <c r="B47" s="72">
        <v>15</v>
      </c>
      <c r="C47" s="73" t="s">
        <v>542</v>
      </c>
      <c r="D47" s="73">
        <f>VLOOKUP(C47,'[2]10mS60_1'!$C$16:$J$41,3,FALSE)</f>
        <v>96</v>
      </c>
      <c r="E47" s="73">
        <f>VLOOKUP(C47,'[2]10mS60_1'!$C$16:$J$41,4,FALSE)</f>
        <v>92</v>
      </c>
      <c r="F47" s="73">
        <f>VLOOKUP(C47,'[2]10mS60_1'!$C$16:$J$41,5,FALSE)</f>
        <v>94</v>
      </c>
      <c r="G47" s="73">
        <f>VLOOKUP(C47,'[2]10mS60_1'!$C$16:$J$41,6,FALSE)</f>
        <v>97</v>
      </c>
      <c r="H47" s="73">
        <f>VLOOKUP(C47,'[2]10mS60_1'!$C$16:$J$41,7,FALSE)</f>
        <v>94</v>
      </c>
      <c r="I47" s="73">
        <f>VLOOKUP(C47,'[2]10mS60_1'!$C$16:$J$41,8,FALSE)</f>
        <v>96</v>
      </c>
      <c r="J47" s="74">
        <f>SUM(D47:I47)</f>
        <v>569</v>
      </c>
      <c r="K47" s="75"/>
    </row>
    <row r="48" spans="1:11" s="76" customFormat="1" ht="17.25" customHeight="1">
      <c r="A48" s="71">
        <v>3</v>
      </c>
      <c r="B48" s="72">
        <v>15</v>
      </c>
      <c r="C48" s="73" t="s">
        <v>543</v>
      </c>
      <c r="D48" s="6">
        <v>92</v>
      </c>
      <c r="E48" s="6">
        <v>89</v>
      </c>
      <c r="F48" s="6">
        <v>92</v>
      </c>
      <c r="G48" s="6">
        <v>93</v>
      </c>
      <c r="H48" s="6">
        <v>95</v>
      </c>
      <c r="I48" s="6">
        <v>94</v>
      </c>
      <c r="J48" s="6">
        <v>555</v>
      </c>
      <c r="K48" s="75">
        <f>SUM(J47:J49)</f>
        <v>1698</v>
      </c>
    </row>
    <row r="49" spans="1:11" s="76" customFormat="1" ht="17.25" customHeight="1" thickBot="1">
      <c r="A49" s="77">
        <v>5</v>
      </c>
      <c r="B49" s="72">
        <v>15</v>
      </c>
      <c r="C49" s="73" t="s">
        <v>362</v>
      </c>
      <c r="D49" s="6">
        <v>97</v>
      </c>
      <c r="E49" s="6">
        <v>96</v>
      </c>
      <c r="F49" s="6">
        <v>94</v>
      </c>
      <c r="G49" s="6">
        <v>95</v>
      </c>
      <c r="H49" s="6">
        <v>94</v>
      </c>
      <c r="I49" s="6">
        <v>98</v>
      </c>
      <c r="J49" s="74">
        <f>SUM(D49:I49)</f>
        <v>574</v>
      </c>
      <c r="K49" s="78"/>
    </row>
    <row r="50" spans="1:11" s="66" customFormat="1" ht="22.5" customHeight="1" thickTop="1">
      <c r="A50" s="60" t="s">
        <v>883</v>
      </c>
      <c r="B50" s="207" t="s">
        <v>342</v>
      </c>
      <c r="C50" s="207"/>
      <c r="D50" s="207"/>
      <c r="E50" s="61" t="s">
        <v>278</v>
      </c>
      <c r="F50" s="62">
        <f>RANK(K53,$K$5:$K$119)</f>
        <v>10</v>
      </c>
      <c r="G50" s="63" t="s">
        <v>287</v>
      </c>
      <c r="H50" s="64"/>
      <c r="I50" s="64"/>
      <c r="J50" s="62">
        <f>K53</f>
        <v>1692</v>
      </c>
      <c r="K50" s="65" t="s">
        <v>279</v>
      </c>
    </row>
    <row r="51" spans="1:11" s="70" customFormat="1" ht="14.25" customHeight="1">
      <c r="A51" s="67" t="s">
        <v>526</v>
      </c>
      <c r="B51" s="68" t="s">
        <v>280</v>
      </c>
      <c r="C51" s="68" t="s">
        <v>508</v>
      </c>
      <c r="D51" s="68" t="s">
        <v>281</v>
      </c>
      <c r="E51" s="68" t="s">
        <v>282</v>
      </c>
      <c r="F51" s="68" t="s">
        <v>283</v>
      </c>
      <c r="G51" s="68" t="s">
        <v>284</v>
      </c>
      <c r="H51" s="68" t="s">
        <v>527</v>
      </c>
      <c r="I51" s="68" t="s">
        <v>528</v>
      </c>
      <c r="J51" s="68" t="s">
        <v>285</v>
      </c>
      <c r="K51" s="69" t="s">
        <v>286</v>
      </c>
    </row>
    <row r="52" spans="1:11" s="76" customFormat="1" ht="17.25" customHeight="1">
      <c r="A52" s="71">
        <v>1</v>
      </c>
      <c r="B52" s="72">
        <v>19</v>
      </c>
      <c r="C52" s="73" t="s">
        <v>544</v>
      </c>
      <c r="D52" s="73">
        <f>VLOOKUP(C52,'[2]10mS60_1'!$C$16:$J$41,3,FALSE)</f>
        <v>92</v>
      </c>
      <c r="E52" s="73">
        <f>VLOOKUP(C52,'[2]10mS60_1'!$C$16:$J$41,4,FALSE)</f>
        <v>95</v>
      </c>
      <c r="F52" s="73">
        <f>VLOOKUP(C52,'[2]10mS60_1'!$C$16:$J$41,5,FALSE)</f>
        <v>94</v>
      </c>
      <c r="G52" s="73">
        <f>VLOOKUP(C52,'[2]10mS60_1'!$C$16:$J$41,6,FALSE)</f>
        <v>95</v>
      </c>
      <c r="H52" s="73">
        <f>VLOOKUP(C52,'[2]10mS60_1'!$C$16:$J$41,7,FALSE)</f>
        <v>94</v>
      </c>
      <c r="I52" s="73">
        <f>VLOOKUP(C52,'[2]10mS60_1'!$C$16:$J$41,8,FALSE)</f>
        <v>94</v>
      </c>
      <c r="J52" s="74">
        <f>SUM(D52:I52)</f>
        <v>564</v>
      </c>
      <c r="K52" s="75"/>
    </row>
    <row r="53" spans="1:11" s="76" customFormat="1" ht="17.25" customHeight="1">
      <c r="A53" s="71">
        <v>3</v>
      </c>
      <c r="B53" s="72">
        <v>19</v>
      </c>
      <c r="C53" s="73" t="s">
        <v>545</v>
      </c>
      <c r="D53" s="6">
        <v>87</v>
      </c>
      <c r="E53" s="6">
        <v>96</v>
      </c>
      <c r="F53" s="6">
        <v>92</v>
      </c>
      <c r="G53" s="6">
        <v>97</v>
      </c>
      <c r="H53" s="6">
        <v>96</v>
      </c>
      <c r="I53" s="6">
        <v>93</v>
      </c>
      <c r="J53" s="74">
        <f>SUM(D53:I53)</f>
        <v>561</v>
      </c>
      <c r="K53" s="75">
        <f>SUM(J52:J54)</f>
        <v>1692</v>
      </c>
    </row>
    <row r="54" spans="1:11" s="76" customFormat="1" ht="17.25" customHeight="1" thickBot="1">
      <c r="A54" s="77">
        <v>5</v>
      </c>
      <c r="B54" s="72">
        <v>19</v>
      </c>
      <c r="C54" s="73" t="s">
        <v>341</v>
      </c>
      <c r="D54" s="6">
        <v>92</v>
      </c>
      <c r="E54" s="6">
        <v>96</v>
      </c>
      <c r="F54" s="6">
        <v>94</v>
      </c>
      <c r="G54" s="6">
        <v>95</v>
      </c>
      <c r="H54" s="6">
        <v>96</v>
      </c>
      <c r="I54" s="6">
        <v>94</v>
      </c>
      <c r="J54" s="74">
        <f>SUM(D54:I54)</f>
        <v>567</v>
      </c>
      <c r="K54" s="78"/>
    </row>
    <row r="55" spans="1:11" s="66" customFormat="1" ht="22.5" customHeight="1" thickTop="1">
      <c r="A55" s="60" t="s">
        <v>883</v>
      </c>
      <c r="B55" s="207" t="s">
        <v>242</v>
      </c>
      <c r="C55" s="207"/>
      <c r="D55" s="207"/>
      <c r="E55" s="61" t="s">
        <v>278</v>
      </c>
      <c r="F55" s="62">
        <f>RANK(K58,$K$5:$K$119)</f>
        <v>11</v>
      </c>
      <c r="G55" s="63" t="s">
        <v>287</v>
      </c>
      <c r="H55" s="64"/>
      <c r="I55" s="64"/>
      <c r="J55" s="62">
        <f>K58</f>
        <v>1689</v>
      </c>
      <c r="K55" s="65" t="s">
        <v>279</v>
      </c>
    </row>
    <row r="56" spans="1:11" s="70" customFormat="1" ht="14.25" customHeight="1">
      <c r="A56" s="67" t="s">
        <v>526</v>
      </c>
      <c r="B56" s="68" t="s">
        <v>280</v>
      </c>
      <c r="C56" s="68" t="s">
        <v>508</v>
      </c>
      <c r="D56" s="68" t="s">
        <v>281</v>
      </c>
      <c r="E56" s="68" t="s">
        <v>282</v>
      </c>
      <c r="F56" s="68" t="s">
        <v>283</v>
      </c>
      <c r="G56" s="68" t="s">
        <v>284</v>
      </c>
      <c r="H56" s="68" t="s">
        <v>527</v>
      </c>
      <c r="I56" s="68" t="s">
        <v>528</v>
      </c>
      <c r="J56" s="68" t="s">
        <v>285</v>
      </c>
      <c r="K56" s="69" t="s">
        <v>286</v>
      </c>
    </row>
    <row r="57" spans="1:11" s="76" customFormat="1" ht="17.25" customHeight="1">
      <c r="A57" s="71">
        <v>1</v>
      </c>
      <c r="B57" s="72">
        <v>22</v>
      </c>
      <c r="C57" s="73" t="s">
        <v>546</v>
      </c>
      <c r="D57" s="73">
        <f>VLOOKUP(C57,'[2]10mS60_1'!$C$16:$J$41,3,FALSE)</f>
        <v>92</v>
      </c>
      <c r="E57" s="73">
        <f>VLOOKUP(C57,'[2]10mS60_1'!$C$16:$J$41,4,FALSE)</f>
        <v>95</v>
      </c>
      <c r="F57" s="73">
        <f>VLOOKUP(C57,'[2]10mS60_1'!$C$16:$J$41,5,FALSE)</f>
        <v>94</v>
      </c>
      <c r="G57" s="73">
        <f>VLOOKUP(C57,'[2]10mS60_1'!$C$16:$J$41,6,FALSE)</f>
        <v>95</v>
      </c>
      <c r="H57" s="73">
        <f>VLOOKUP(C57,'[2]10mS60_1'!$C$16:$J$41,7,FALSE)</f>
        <v>93</v>
      </c>
      <c r="I57" s="73">
        <f>VLOOKUP(C57,'[2]10mS60_1'!$C$16:$J$41,8,FALSE)</f>
        <v>93</v>
      </c>
      <c r="J57" s="74">
        <f>SUM(D57:I57)</f>
        <v>562</v>
      </c>
      <c r="K57" s="75"/>
    </row>
    <row r="58" spans="1:11" s="76" customFormat="1" ht="17.25" customHeight="1">
      <c r="A58" s="71">
        <v>3</v>
      </c>
      <c r="B58" s="72">
        <v>22</v>
      </c>
      <c r="C58" s="73" t="s">
        <v>275</v>
      </c>
      <c r="D58" s="6">
        <v>93</v>
      </c>
      <c r="E58" s="6">
        <v>92</v>
      </c>
      <c r="F58" s="6">
        <v>95</v>
      </c>
      <c r="G58" s="6">
        <v>96</v>
      </c>
      <c r="H58" s="6">
        <v>96</v>
      </c>
      <c r="I58" s="6">
        <v>93</v>
      </c>
      <c r="J58" s="74">
        <f>SUM(D58:I58)</f>
        <v>565</v>
      </c>
      <c r="K58" s="75">
        <f>SUM(J57:J59)</f>
        <v>1689</v>
      </c>
    </row>
    <row r="59" spans="1:11" s="76" customFormat="1" ht="16.5" customHeight="1" thickBot="1">
      <c r="A59" s="77">
        <v>5</v>
      </c>
      <c r="B59" s="72">
        <v>22</v>
      </c>
      <c r="C59" s="73" t="s">
        <v>274</v>
      </c>
      <c r="D59" s="6">
        <v>98</v>
      </c>
      <c r="E59" s="6">
        <v>92</v>
      </c>
      <c r="F59" s="6">
        <v>93</v>
      </c>
      <c r="G59" s="6">
        <v>92</v>
      </c>
      <c r="H59" s="6">
        <v>93</v>
      </c>
      <c r="I59" s="6">
        <v>94</v>
      </c>
      <c r="J59" s="74">
        <f>SUM(D59:I59)</f>
        <v>562</v>
      </c>
      <c r="K59" s="78"/>
    </row>
    <row r="60" spans="1:11" s="76" customFormat="1" ht="22.5" customHeight="1" thickTop="1">
      <c r="A60" s="60" t="s">
        <v>883</v>
      </c>
      <c r="B60" s="207" t="s">
        <v>276</v>
      </c>
      <c r="C60" s="207"/>
      <c r="D60" s="207"/>
      <c r="E60" s="61" t="s">
        <v>278</v>
      </c>
      <c r="F60" s="62">
        <f>RANK(K63,$K$5:$K$119)</f>
        <v>12</v>
      </c>
      <c r="G60" s="63" t="s">
        <v>287</v>
      </c>
      <c r="H60" s="64"/>
      <c r="I60" s="64"/>
      <c r="J60" s="62">
        <f>K63</f>
        <v>1685</v>
      </c>
      <c r="K60" s="65" t="s">
        <v>279</v>
      </c>
    </row>
    <row r="61" spans="1:11" s="76" customFormat="1" ht="17.25" customHeight="1">
      <c r="A61" s="67" t="s">
        <v>526</v>
      </c>
      <c r="B61" s="68" t="s">
        <v>280</v>
      </c>
      <c r="C61" s="68" t="s">
        <v>508</v>
      </c>
      <c r="D61" s="68" t="s">
        <v>281</v>
      </c>
      <c r="E61" s="68" t="s">
        <v>282</v>
      </c>
      <c r="F61" s="68" t="s">
        <v>283</v>
      </c>
      <c r="G61" s="68" t="s">
        <v>284</v>
      </c>
      <c r="H61" s="68" t="s">
        <v>527</v>
      </c>
      <c r="I61" s="68" t="s">
        <v>528</v>
      </c>
      <c r="J61" s="68" t="s">
        <v>285</v>
      </c>
      <c r="K61" s="69" t="s">
        <v>286</v>
      </c>
    </row>
    <row r="62" spans="1:11" s="76" customFormat="1" ht="17.25" customHeight="1">
      <c r="A62" s="71">
        <v>1</v>
      </c>
      <c r="B62" s="72">
        <v>18</v>
      </c>
      <c r="C62" s="73" t="s">
        <v>547</v>
      </c>
      <c r="D62" s="73">
        <f>VLOOKUP(C62,'[2]10mS60_1'!$C$16:$J$41,3,FALSE)</f>
        <v>92</v>
      </c>
      <c r="E62" s="73">
        <f>VLOOKUP(C62,'[2]10mS60_1'!$C$16:$J$41,4,FALSE)</f>
        <v>94</v>
      </c>
      <c r="F62" s="73">
        <f>VLOOKUP(C62,'[2]10mS60_1'!$C$16:$J$41,5,FALSE)</f>
        <v>91</v>
      </c>
      <c r="G62" s="73">
        <f>VLOOKUP(C62,'[2]10mS60_1'!$C$16:$J$41,6,FALSE)</f>
        <v>94</v>
      </c>
      <c r="H62" s="73">
        <f>VLOOKUP(C62,'[2]10mS60_1'!$C$16:$J$41,7,FALSE)</f>
        <v>92</v>
      </c>
      <c r="I62" s="73">
        <f>VLOOKUP(C62,'[2]10mS60_1'!$C$16:$J$41,8,FALSE)</f>
        <v>94</v>
      </c>
      <c r="J62" s="74">
        <f>SUM(D62:I62)</f>
        <v>557</v>
      </c>
      <c r="K62" s="75"/>
    </row>
    <row r="63" spans="1:11" s="76" customFormat="1" ht="17.25" customHeight="1">
      <c r="A63" s="71">
        <v>3</v>
      </c>
      <c r="B63" s="72">
        <v>18</v>
      </c>
      <c r="C63" s="73" t="s">
        <v>296</v>
      </c>
      <c r="D63" s="6">
        <v>94</v>
      </c>
      <c r="E63" s="6">
        <v>96</v>
      </c>
      <c r="F63" s="6">
        <v>98</v>
      </c>
      <c r="G63" s="6">
        <v>98</v>
      </c>
      <c r="H63" s="6">
        <v>97</v>
      </c>
      <c r="I63" s="6">
        <v>98</v>
      </c>
      <c r="J63" s="6">
        <v>581</v>
      </c>
      <c r="K63" s="75">
        <f>SUM(J62:J64)</f>
        <v>1685</v>
      </c>
    </row>
    <row r="64" spans="1:11" s="76" customFormat="1" ht="17.25" customHeight="1" thickBot="1">
      <c r="A64" s="77">
        <v>5</v>
      </c>
      <c r="B64" s="72">
        <v>18</v>
      </c>
      <c r="C64" s="73" t="s">
        <v>295</v>
      </c>
      <c r="D64" s="6">
        <v>91</v>
      </c>
      <c r="E64" s="6">
        <v>91</v>
      </c>
      <c r="F64" s="6">
        <v>91</v>
      </c>
      <c r="G64" s="6">
        <v>91</v>
      </c>
      <c r="H64" s="6">
        <v>91</v>
      </c>
      <c r="I64" s="6">
        <v>92</v>
      </c>
      <c r="J64" s="74">
        <f>SUM(D64:I64)</f>
        <v>547</v>
      </c>
      <c r="K64" s="78"/>
    </row>
    <row r="65" spans="1:11" s="66" customFormat="1" ht="22.5" customHeight="1" thickTop="1">
      <c r="A65" s="60" t="s">
        <v>883</v>
      </c>
      <c r="B65" s="207" t="s">
        <v>308</v>
      </c>
      <c r="C65" s="209"/>
      <c r="D65" s="209"/>
      <c r="E65" s="61" t="s">
        <v>278</v>
      </c>
      <c r="F65" s="62">
        <f>RANK(K68,$K$5:$K$119)</f>
        <v>13</v>
      </c>
      <c r="G65" s="63" t="s">
        <v>287</v>
      </c>
      <c r="H65" s="208"/>
      <c r="I65" s="208"/>
      <c r="J65" s="62">
        <f>K68</f>
        <v>1674</v>
      </c>
      <c r="K65" s="65" t="s">
        <v>279</v>
      </c>
    </row>
    <row r="66" spans="1:11" s="70" customFormat="1" ht="14.25" customHeight="1">
      <c r="A66" s="67" t="s">
        <v>526</v>
      </c>
      <c r="B66" s="68" t="s">
        <v>280</v>
      </c>
      <c r="C66" s="68" t="s">
        <v>508</v>
      </c>
      <c r="D66" s="68" t="s">
        <v>281</v>
      </c>
      <c r="E66" s="68" t="s">
        <v>282</v>
      </c>
      <c r="F66" s="68" t="s">
        <v>283</v>
      </c>
      <c r="G66" s="68" t="s">
        <v>284</v>
      </c>
      <c r="H66" s="68" t="s">
        <v>527</v>
      </c>
      <c r="I66" s="68" t="s">
        <v>528</v>
      </c>
      <c r="J66" s="68" t="s">
        <v>285</v>
      </c>
      <c r="K66" s="69" t="s">
        <v>286</v>
      </c>
    </row>
    <row r="67" spans="1:11" s="76" customFormat="1" ht="17.25" customHeight="1">
      <c r="A67" s="71">
        <v>1</v>
      </c>
      <c r="B67" s="72">
        <v>37</v>
      </c>
      <c r="C67" s="73" t="s">
        <v>548</v>
      </c>
      <c r="D67" s="73">
        <f>VLOOKUP(C67,'[2]10mS60_1'!$C$16:$J$41,3,FALSE)</f>
        <v>90</v>
      </c>
      <c r="E67" s="73">
        <f>VLOOKUP(C67,'[2]10mS60_1'!$C$16:$J$41,4,FALSE)</f>
        <v>92</v>
      </c>
      <c r="F67" s="73">
        <f>VLOOKUP(C67,'[2]10mS60_1'!$C$16:$J$41,5,FALSE)</f>
        <v>95</v>
      </c>
      <c r="G67" s="73">
        <f>VLOOKUP(C67,'[2]10mS60_1'!$C$16:$J$41,6,FALSE)</f>
        <v>94</v>
      </c>
      <c r="H67" s="73">
        <f>VLOOKUP(C67,'[2]10mS60_1'!$C$16:$J$41,7,FALSE)</f>
        <v>92</v>
      </c>
      <c r="I67" s="73">
        <f>VLOOKUP(C67,'[2]10mS60_1'!$C$16:$J$41,8,FALSE)</f>
        <v>94</v>
      </c>
      <c r="J67" s="74">
        <f>SUM(D67:I67)</f>
        <v>557</v>
      </c>
      <c r="K67" s="75"/>
    </row>
    <row r="68" spans="1:11" s="76" customFormat="1" ht="17.25" customHeight="1">
      <c r="A68" s="71">
        <v>3</v>
      </c>
      <c r="B68" s="72">
        <v>37</v>
      </c>
      <c r="C68" s="73" t="s">
        <v>549</v>
      </c>
      <c r="D68" s="6">
        <v>94</v>
      </c>
      <c r="E68" s="6">
        <v>93</v>
      </c>
      <c r="F68" s="6">
        <v>88</v>
      </c>
      <c r="G68" s="6">
        <v>95</v>
      </c>
      <c r="H68" s="6">
        <v>90</v>
      </c>
      <c r="I68" s="6">
        <v>92</v>
      </c>
      <c r="J68" s="6">
        <v>552</v>
      </c>
      <c r="K68" s="75">
        <f>SUM(J67:J69)</f>
        <v>1674</v>
      </c>
    </row>
    <row r="69" spans="1:11" s="76" customFormat="1" ht="16.5" customHeight="1" thickBot="1">
      <c r="A69" s="77">
        <v>5</v>
      </c>
      <c r="B69" s="79">
        <v>37</v>
      </c>
      <c r="C69" s="73" t="s">
        <v>307</v>
      </c>
      <c r="D69" s="7">
        <v>94</v>
      </c>
      <c r="E69" s="7">
        <v>94</v>
      </c>
      <c r="F69" s="7">
        <v>95</v>
      </c>
      <c r="G69" s="7">
        <v>95</v>
      </c>
      <c r="H69" s="7">
        <v>92</v>
      </c>
      <c r="I69" s="7">
        <v>95</v>
      </c>
      <c r="J69" s="74">
        <f>SUM(D69:I69)</f>
        <v>565</v>
      </c>
      <c r="K69" s="78"/>
    </row>
    <row r="70" spans="1:11" s="66" customFormat="1" ht="22.5" customHeight="1" thickTop="1">
      <c r="A70" s="60" t="s">
        <v>883</v>
      </c>
      <c r="B70" s="207" t="s">
        <v>331</v>
      </c>
      <c r="C70" s="207"/>
      <c r="D70" s="207"/>
      <c r="E70" s="61" t="s">
        <v>278</v>
      </c>
      <c r="F70" s="62">
        <f>RANK(K73,$K$5:$K$119)</f>
        <v>14</v>
      </c>
      <c r="G70" s="63" t="s">
        <v>287</v>
      </c>
      <c r="H70" s="64"/>
      <c r="I70" s="64"/>
      <c r="J70" s="62">
        <f>K73</f>
        <v>1670</v>
      </c>
      <c r="K70" s="65" t="s">
        <v>279</v>
      </c>
    </row>
    <row r="71" spans="1:11" s="70" customFormat="1" ht="14.25" customHeight="1">
      <c r="A71" s="67" t="s">
        <v>526</v>
      </c>
      <c r="B71" s="68" t="s">
        <v>280</v>
      </c>
      <c r="C71" s="68" t="s">
        <v>508</v>
      </c>
      <c r="D71" s="68" t="s">
        <v>281</v>
      </c>
      <c r="E71" s="68" t="s">
        <v>282</v>
      </c>
      <c r="F71" s="68" t="s">
        <v>283</v>
      </c>
      <c r="G71" s="68" t="s">
        <v>284</v>
      </c>
      <c r="H71" s="68" t="s">
        <v>527</v>
      </c>
      <c r="I71" s="68" t="s">
        <v>528</v>
      </c>
      <c r="J71" s="68" t="s">
        <v>285</v>
      </c>
      <c r="K71" s="69" t="s">
        <v>286</v>
      </c>
    </row>
    <row r="72" spans="1:11" s="76" customFormat="1" ht="17.25" customHeight="1">
      <c r="A72" s="71">
        <v>1</v>
      </c>
      <c r="B72" s="72">
        <v>30</v>
      </c>
      <c r="C72" s="73" t="s">
        <v>550</v>
      </c>
      <c r="D72" s="73">
        <f>VLOOKUP(C72,'[2]10mS60_1'!$C$16:$J$41,3,FALSE)</f>
        <v>96</v>
      </c>
      <c r="E72" s="73">
        <f>VLOOKUP(C72,'[2]10mS60_1'!$C$16:$J$41,4,FALSE)</f>
        <v>95</v>
      </c>
      <c r="F72" s="73">
        <f>VLOOKUP(C72,'[2]10mS60_1'!$C$16:$J$41,5,FALSE)</f>
        <v>94</v>
      </c>
      <c r="G72" s="73">
        <f>VLOOKUP(C72,'[2]10mS60_1'!$C$16:$J$41,6,FALSE)</f>
        <v>96</v>
      </c>
      <c r="H72" s="73">
        <f>VLOOKUP(C72,'[2]10mS60_1'!$C$16:$J$41,7,FALSE)</f>
        <v>93</v>
      </c>
      <c r="I72" s="73">
        <f>VLOOKUP(C72,'[2]10mS60_1'!$C$16:$J$41,8,FALSE)</f>
        <v>93</v>
      </c>
      <c r="J72" s="74">
        <f>SUM(D72:I72)</f>
        <v>567</v>
      </c>
      <c r="K72" s="75"/>
    </row>
    <row r="73" spans="1:11" s="76" customFormat="1" ht="17.25" customHeight="1">
      <c r="A73" s="71">
        <v>3</v>
      </c>
      <c r="B73" s="72">
        <v>30</v>
      </c>
      <c r="C73" s="73" t="s">
        <v>332</v>
      </c>
      <c r="D73" s="6">
        <v>86</v>
      </c>
      <c r="E73" s="6">
        <v>91</v>
      </c>
      <c r="F73" s="6">
        <v>91</v>
      </c>
      <c r="G73" s="6">
        <v>89</v>
      </c>
      <c r="H73" s="6">
        <v>86</v>
      </c>
      <c r="I73" s="6">
        <v>88</v>
      </c>
      <c r="J73" s="6">
        <v>531</v>
      </c>
      <c r="K73" s="75">
        <f>SUM(J72:J74)</f>
        <v>1670</v>
      </c>
    </row>
    <row r="74" spans="1:11" s="76" customFormat="1" ht="17.25" customHeight="1" thickBot="1">
      <c r="A74" s="77">
        <v>5</v>
      </c>
      <c r="B74" s="79">
        <v>30</v>
      </c>
      <c r="C74" s="80" t="s">
        <v>551</v>
      </c>
      <c r="D74" s="6">
        <v>95</v>
      </c>
      <c r="E74" s="6">
        <v>96</v>
      </c>
      <c r="F74" s="6">
        <v>96</v>
      </c>
      <c r="G74" s="6">
        <v>94</v>
      </c>
      <c r="H74" s="6">
        <v>96</v>
      </c>
      <c r="I74" s="6">
        <v>95</v>
      </c>
      <c r="J74" s="74">
        <f>SUM(D74:I74)</f>
        <v>572</v>
      </c>
      <c r="K74" s="78"/>
    </row>
    <row r="75" spans="1:11" s="66" customFormat="1" ht="22.5" customHeight="1" thickTop="1">
      <c r="A75" s="60" t="s">
        <v>883</v>
      </c>
      <c r="B75" s="207" t="s">
        <v>346</v>
      </c>
      <c r="C75" s="207"/>
      <c r="D75" s="207"/>
      <c r="E75" s="61" t="s">
        <v>278</v>
      </c>
      <c r="F75" s="62">
        <f>RANK(K78,$K$5:$K$119)</f>
        <v>15</v>
      </c>
      <c r="G75" s="63" t="s">
        <v>287</v>
      </c>
      <c r="H75" s="64"/>
      <c r="I75" s="64"/>
      <c r="J75" s="62">
        <f>K78</f>
        <v>1655</v>
      </c>
      <c r="K75" s="65" t="s">
        <v>279</v>
      </c>
    </row>
    <row r="76" spans="1:11" s="70" customFormat="1" ht="14.25" customHeight="1">
      <c r="A76" s="67" t="s">
        <v>526</v>
      </c>
      <c r="B76" s="68" t="s">
        <v>280</v>
      </c>
      <c r="C76" s="68" t="s">
        <v>508</v>
      </c>
      <c r="D76" s="68" t="s">
        <v>281</v>
      </c>
      <c r="E76" s="68" t="s">
        <v>282</v>
      </c>
      <c r="F76" s="68" t="s">
        <v>283</v>
      </c>
      <c r="G76" s="68" t="s">
        <v>284</v>
      </c>
      <c r="H76" s="68" t="s">
        <v>527</v>
      </c>
      <c r="I76" s="68" t="s">
        <v>528</v>
      </c>
      <c r="J76" s="68" t="s">
        <v>285</v>
      </c>
      <c r="K76" s="69" t="s">
        <v>286</v>
      </c>
    </row>
    <row r="77" spans="1:11" s="76" customFormat="1" ht="17.25" customHeight="1">
      <c r="A77" s="71">
        <v>1</v>
      </c>
      <c r="B77" s="72">
        <v>35</v>
      </c>
      <c r="C77" s="73" t="s">
        <v>552</v>
      </c>
      <c r="D77" s="73">
        <f>VLOOKUP(C77,'[2]10mS60_1'!$C$16:$J$41,3,FALSE)</f>
        <v>91</v>
      </c>
      <c r="E77" s="73">
        <f>VLOOKUP(C77,'[2]10mS60_1'!$C$16:$J$41,4,FALSE)</f>
        <v>91</v>
      </c>
      <c r="F77" s="73">
        <f>VLOOKUP(C77,'[2]10mS60_1'!$C$16:$J$41,5,FALSE)</f>
        <v>91</v>
      </c>
      <c r="G77" s="73">
        <f>VLOOKUP(C77,'[2]10mS60_1'!$C$16:$J$41,6,FALSE)</f>
        <v>88</v>
      </c>
      <c r="H77" s="73">
        <f>VLOOKUP(C77,'[2]10mS60_1'!$C$16:$J$41,7,FALSE)</f>
        <v>89</v>
      </c>
      <c r="I77" s="73">
        <f>VLOOKUP(C77,'[2]10mS60_1'!$C$16:$J$41,8,FALSE)</f>
        <v>89</v>
      </c>
      <c r="J77" s="74">
        <f>SUM(D77:I77)</f>
        <v>539</v>
      </c>
      <c r="K77" s="75"/>
    </row>
    <row r="78" spans="1:11" s="76" customFormat="1" ht="17.25" customHeight="1">
      <c r="A78" s="71">
        <v>3</v>
      </c>
      <c r="B78" s="72">
        <v>35</v>
      </c>
      <c r="C78" s="73" t="s">
        <v>553</v>
      </c>
      <c r="D78" s="6">
        <v>89</v>
      </c>
      <c r="E78" s="6">
        <v>91</v>
      </c>
      <c r="F78" s="6">
        <v>88</v>
      </c>
      <c r="G78" s="6">
        <v>94</v>
      </c>
      <c r="H78" s="6">
        <v>94</v>
      </c>
      <c r="I78" s="6">
        <v>92</v>
      </c>
      <c r="J78" s="6">
        <v>548</v>
      </c>
      <c r="K78" s="75">
        <f>SUM(J77:J79)</f>
        <v>1655</v>
      </c>
    </row>
    <row r="79" spans="1:11" s="76" customFormat="1" ht="17.25" customHeight="1" thickBot="1">
      <c r="A79" s="77">
        <v>5</v>
      </c>
      <c r="B79" s="72">
        <v>35</v>
      </c>
      <c r="C79" s="83" t="s">
        <v>554</v>
      </c>
      <c r="D79" s="7">
        <v>93</v>
      </c>
      <c r="E79" s="7">
        <v>93</v>
      </c>
      <c r="F79" s="7">
        <v>97</v>
      </c>
      <c r="G79" s="7">
        <v>94</v>
      </c>
      <c r="H79" s="7">
        <v>96</v>
      </c>
      <c r="I79" s="7">
        <v>95</v>
      </c>
      <c r="J79" s="74">
        <f>SUM(D79:I79)</f>
        <v>568</v>
      </c>
      <c r="K79" s="78"/>
    </row>
    <row r="80" spans="1:11" s="66" customFormat="1" ht="22.5" customHeight="1" thickTop="1">
      <c r="A80" s="60" t="s">
        <v>888</v>
      </c>
      <c r="B80" s="207" t="s">
        <v>229</v>
      </c>
      <c r="C80" s="209"/>
      <c r="D80" s="209"/>
      <c r="E80" s="61" t="s">
        <v>278</v>
      </c>
      <c r="F80" s="62">
        <f>RANK(K83,$K$5:$K$119)</f>
        <v>16</v>
      </c>
      <c r="G80" s="63" t="s">
        <v>287</v>
      </c>
      <c r="H80" s="208"/>
      <c r="I80" s="208"/>
      <c r="J80" s="62">
        <f>K83</f>
        <v>1646</v>
      </c>
      <c r="K80" s="65" t="s">
        <v>279</v>
      </c>
    </row>
    <row r="81" spans="1:11" s="70" customFormat="1" ht="14.25" customHeight="1">
      <c r="A81" s="67" t="s">
        <v>526</v>
      </c>
      <c r="B81" s="68" t="s">
        <v>280</v>
      </c>
      <c r="C81" s="68" t="s">
        <v>508</v>
      </c>
      <c r="D81" s="68" t="s">
        <v>281</v>
      </c>
      <c r="E81" s="68" t="s">
        <v>282</v>
      </c>
      <c r="F81" s="68" t="s">
        <v>283</v>
      </c>
      <c r="G81" s="68" t="s">
        <v>284</v>
      </c>
      <c r="H81" s="68" t="s">
        <v>527</v>
      </c>
      <c r="I81" s="68" t="s">
        <v>528</v>
      </c>
      <c r="J81" s="68" t="s">
        <v>285</v>
      </c>
      <c r="K81" s="69" t="s">
        <v>286</v>
      </c>
    </row>
    <row r="82" spans="1:11" s="76" customFormat="1" ht="17.25" customHeight="1">
      <c r="A82" s="71">
        <v>1</v>
      </c>
      <c r="B82" s="72">
        <v>32</v>
      </c>
      <c r="C82" s="73" t="s">
        <v>889</v>
      </c>
      <c r="D82" s="73">
        <f>VLOOKUP(C82,'[2]10mS60_1'!$C$16:$J$41,3,FALSE)</f>
        <v>91</v>
      </c>
      <c r="E82" s="73">
        <f>VLOOKUP(C82,'[2]10mS60_1'!$C$16:$J$41,4,FALSE)</f>
        <v>93</v>
      </c>
      <c r="F82" s="73">
        <f>VLOOKUP(C82,'[2]10mS60_1'!$C$16:$J$41,5,FALSE)</f>
        <v>93</v>
      </c>
      <c r="G82" s="73">
        <f>VLOOKUP(C82,'[2]10mS60_1'!$C$16:$J$41,6,FALSE)</f>
        <v>89</v>
      </c>
      <c r="H82" s="73">
        <f>VLOOKUP(C82,'[2]10mS60_1'!$C$16:$J$41,7,FALSE)</f>
        <v>90</v>
      </c>
      <c r="I82" s="73">
        <f>VLOOKUP(C82,'[2]10mS60_1'!$C$16:$J$41,8,FALSE)</f>
        <v>94</v>
      </c>
      <c r="J82" s="74">
        <f>SUM(D82:I82)</f>
        <v>550</v>
      </c>
      <c r="K82" s="75"/>
    </row>
    <row r="83" spans="1:11" s="76" customFormat="1" ht="17.25" customHeight="1">
      <c r="A83" s="71">
        <v>3</v>
      </c>
      <c r="B83" s="72">
        <v>32</v>
      </c>
      <c r="C83" s="73" t="s">
        <v>890</v>
      </c>
      <c r="D83" s="6">
        <v>93</v>
      </c>
      <c r="E83" s="6">
        <v>93</v>
      </c>
      <c r="F83" s="6">
        <v>93</v>
      </c>
      <c r="G83" s="6">
        <v>92</v>
      </c>
      <c r="H83" s="6">
        <v>92</v>
      </c>
      <c r="I83" s="6">
        <v>92</v>
      </c>
      <c r="J83" s="6">
        <v>555</v>
      </c>
      <c r="K83" s="75">
        <f>SUM(J82:J84)</f>
        <v>1646</v>
      </c>
    </row>
    <row r="84" spans="1:11" s="76" customFormat="1" ht="17.25" customHeight="1" thickBot="1">
      <c r="A84" s="77">
        <v>5</v>
      </c>
      <c r="B84" s="79">
        <v>32</v>
      </c>
      <c r="C84" s="80" t="s">
        <v>891</v>
      </c>
      <c r="D84" s="84">
        <v>89</v>
      </c>
      <c r="E84" s="84">
        <v>90</v>
      </c>
      <c r="F84" s="84">
        <v>87</v>
      </c>
      <c r="G84" s="84">
        <v>93</v>
      </c>
      <c r="H84" s="84">
        <v>92</v>
      </c>
      <c r="I84" s="84">
        <v>90</v>
      </c>
      <c r="J84" s="81">
        <f>SUM(D84:I84)</f>
        <v>541</v>
      </c>
      <c r="K84" s="78"/>
    </row>
    <row r="85" spans="1:11" s="66" customFormat="1" ht="22.5" customHeight="1" thickTop="1">
      <c r="A85" s="60" t="s">
        <v>525</v>
      </c>
      <c r="B85" s="207" t="s">
        <v>555</v>
      </c>
      <c r="C85" s="207"/>
      <c r="D85" s="207"/>
      <c r="E85" s="61" t="s">
        <v>278</v>
      </c>
      <c r="F85" s="62">
        <f>RANK(K88,$K$5:$K$119)</f>
        <v>17</v>
      </c>
      <c r="G85" s="63" t="s">
        <v>287</v>
      </c>
      <c r="H85" s="64"/>
      <c r="I85" s="64"/>
      <c r="J85" s="62">
        <f>K88</f>
        <v>1645</v>
      </c>
      <c r="K85" s="65" t="s">
        <v>279</v>
      </c>
    </row>
    <row r="86" spans="1:11" s="70" customFormat="1" ht="14.25" customHeight="1">
      <c r="A86" s="67" t="s">
        <v>526</v>
      </c>
      <c r="B86" s="68" t="s">
        <v>280</v>
      </c>
      <c r="C86" s="68" t="s">
        <v>508</v>
      </c>
      <c r="D86" s="68" t="s">
        <v>281</v>
      </c>
      <c r="E86" s="68" t="s">
        <v>282</v>
      </c>
      <c r="F86" s="68" t="s">
        <v>283</v>
      </c>
      <c r="G86" s="68" t="s">
        <v>284</v>
      </c>
      <c r="H86" s="68" t="s">
        <v>527</v>
      </c>
      <c r="I86" s="68" t="s">
        <v>528</v>
      </c>
      <c r="J86" s="68" t="s">
        <v>285</v>
      </c>
      <c r="K86" s="69" t="s">
        <v>286</v>
      </c>
    </row>
    <row r="87" spans="1:11" s="76" customFormat="1" ht="17.25" customHeight="1">
      <c r="A87" s="71">
        <v>1</v>
      </c>
      <c r="B87" s="72">
        <v>33</v>
      </c>
      <c r="C87" s="73" t="s">
        <v>892</v>
      </c>
      <c r="D87" s="73">
        <f>VLOOKUP(C87,'[2]10mS60_1'!$C$16:$J$41,3,FALSE)</f>
        <v>92</v>
      </c>
      <c r="E87" s="73">
        <f>VLOOKUP(C87,'[2]10mS60_1'!$C$16:$J$41,4,FALSE)</f>
        <v>94</v>
      </c>
      <c r="F87" s="73">
        <f>VLOOKUP(C87,'[2]10mS60_1'!$C$16:$J$41,5,FALSE)</f>
        <v>91</v>
      </c>
      <c r="G87" s="73">
        <f>VLOOKUP(C87,'[2]10mS60_1'!$C$16:$J$41,6,FALSE)</f>
        <v>85</v>
      </c>
      <c r="H87" s="73">
        <f>VLOOKUP(C87,'[2]10mS60_1'!$C$16:$J$41,7,FALSE)</f>
        <v>88</v>
      </c>
      <c r="I87" s="73">
        <f>VLOOKUP(C87,'[2]10mS60_1'!$C$16:$J$41,8,FALSE)</f>
        <v>89</v>
      </c>
      <c r="J87" s="74">
        <f>SUM(D87:I87)</f>
        <v>539</v>
      </c>
      <c r="K87" s="75"/>
    </row>
    <row r="88" spans="1:11" s="76" customFormat="1" ht="17.25" customHeight="1">
      <c r="A88" s="71">
        <v>3</v>
      </c>
      <c r="B88" s="72">
        <v>33</v>
      </c>
      <c r="C88" s="73" t="s">
        <v>893</v>
      </c>
      <c r="D88" s="6">
        <v>91</v>
      </c>
      <c r="E88" s="6">
        <v>93</v>
      </c>
      <c r="F88" s="6">
        <v>99</v>
      </c>
      <c r="G88" s="6">
        <v>94</v>
      </c>
      <c r="H88" s="6">
        <v>93</v>
      </c>
      <c r="I88" s="6">
        <v>92</v>
      </c>
      <c r="J88" s="6">
        <v>562</v>
      </c>
      <c r="K88" s="75">
        <f>SUM(J87:J89)</f>
        <v>1645</v>
      </c>
    </row>
    <row r="89" spans="1:11" s="76" customFormat="1" ht="17.25" customHeight="1" thickBot="1">
      <c r="A89" s="77">
        <v>5</v>
      </c>
      <c r="B89" s="72">
        <v>33</v>
      </c>
      <c r="C89" s="73" t="s">
        <v>894</v>
      </c>
      <c r="D89" s="7">
        <v>88</v>
      </c>
      <c r="E89" s="7">
        <v>92</v>
      </c>
      <c r="F89" s="7">
        <v>89</v>
      </c>
      <c r="G89" s="7">
        <v>96</v>
      </c>
      <c r="H89" s="7">
        <v>91</v>
      </c>
      <c r="I89" s="7">
        <v>88</v>
      </c>
      <c r="J89" s="74">
        <f>SUM(D89:I89)</f>
        <v>544</v>
      </c>
      <c r="K89" s="78"/>
    </row>
    <row r="90" spans="1:11" s="66" customFormat="1" ht="22.5" customHeight="1" thickTop="1">
      <c r="A90" s="60" t="s">
        <v>525</v>
      </c>
      <c r="B90" s="207" t="s">
        <v>334</v>
      </c>
      <c r="C90" s="209"/>
      <c r="D90" s="209"/>
      <c r="E90" s="61" t="s">
        <v>278</v>
      </c>
      <c r="F90" s="62">
        <f>RANK(K93,$K$5:$K$119)</f>
        <v>18</v>
      </c>
      <c r="G90" s="63" t="s">
        <v>287</v>
      </c>
      <c r="H90" s="208"/>
      <c r="I90" s="208"/>
      <c r="J90" s="62">
        <f>K93</f>
        <v>1637</v>
      </c>
      <c r="K90" s="65" t="s">
        <v>279</v>
      </c>
    </row>
    <row r="91" spans="1:11" s="70" customFormat="1" ht="14.25" customHeight="1">
      <c r="A91" s="67" t="s">
        <v>526</v>
      </c>
      <c r="B91" s="68" t="s">
        <v>280</v>
      </c>
      <c r="C91" s="68" t="s">
        <v>508</v>
      </c>
      <c r="D91" s="68" t="s">
        <v>281</v>
      </c>
      <c r="E91" s="68" t="s">
        <v>282</v>
      </c>
      <c r="F91" s="68" t="s">
        <v>283</v>
      </c>
      <c r="G91" s="68" t="s">
        <v>284</v>
      </c>
      <c r="H91" s="68" t="s">
        <v>527</v>
      </c>
      <c r="I91" s="68" t="s">
        <v>528</v>
      </c>
      <c r="J91" s="68" t="s">
        <v>285</v>
      </c>
      <c r="K91" s="69" t="s">
        <v>286</v>
      </c>
    </row>
    <row r="92" spans="1:11" s="76" customFormat="1" ht="17.25" customHeight="1">
      <c r="A92" s="71">
        <v>1</v>
      </c>
      <c r="B92" s="72">
        <v>13</v>
      </c>
      <c r="C92" s="73" t="s">
        <v>556</v>
      </c>
      <c r="D92" s="73">
        <f>VLOOKUP(C92,'[2]10mS60_1'!$C$16:$J$41,3,FALSE)</f>
        <v>93</v>
      </c>
      <c r="E92" s="73">
        <f>VLOOKUP(C92,'[2]10mS60_1'!$C$16:$J$41,4,FALSE)</f>
        <v>90</v>
      </c>
      <c r="F92" s="73">
        <f>VLOOKUP(C92,'[2]10mS60_1'!$C$16:$J$41,5,FALSE)</f>
        <v>95</v>
      </c>
      <c r="G92" s="73">
        <f>VLOOKUP(C92,'[2]10mS60_1'!$C$16:$J$41,6,FALSE)</f>
        <v>91</v>
      </c>
      <c r="H92" s="73">
        <f>VLOOKUP(C92,'[2]10mS60_1'!$C$16:$J$41,7,FALSE)</f>
        <v>91</v>
      </c>
      <c r="I92" s="73">
        <f>VLOOKUP(C92,'[2]10mS60_1'!$C$16:$J$41,8,FALSE)</f>
        <v>92</v>
      </c>
      <c r="J92" s="74">
        <f>SUM(D92:I92)</f>
        <v>552</v>
      </c>
      <c r="K92" s="75"/>
    </row>
    <row r="93" spans="1:11" s="76" customFormat="1" ht="17.25" customHeight="1">
      <c r="A93" s="71">
        <v>3</v>
      </c>
      <c r="B93" s="72">
        <v>13</v>
      </c>
      <c r="C93" s="73" t="s">
        <v>557</v>
      </c>
      <c r="D93" s="6">
        <v>92</v>
      </c>
      <c r="E93" s="6">
        <v>89</v>
      </c>
      <c r="F93" s="6">
        <v>86</v>
      </c>
      <c r="G93" s="6">
        <v>89</v>
      </c>
      <c r="H93" s="6">
        <v>89</v>
      </c>
      <c r="I93" s="6">
        <v>92</v>
      </c>
      <c r="J93" s="6">
        <v>537</v>
      </c>
      <c r="K93" s="75">
        <f>SUM(J92:J94)</f>
        <v>1637</v>
      </c>
    </row>
    <row r="94" spans="1:11" s="76" customFormat="1" ht="16.5" customHeight="1" thickBot="1">
      <c r="A94" s="77">
        <v>5</v>
      </c>
      <c r="B94" s="79">
        <v>13</v>
      </c>
      <c r="C94" s="80" t="s">
        <v>558</v>
      </c>
      <c r="D94" s="7">
        <v>92</v>
      </c>
      <c r="E94" s="7">
        <v>90</v>
      </c>
      <c r="F94" s="7">
        <v>91</v>
      </c>
      <c r="G94" s="7">
        <v>94</v>
      </c>
      <c r="H94" s="7">
        <v>88</v>
      </c>
      <c r="I94" s="7">
        <v>93</v>
      </c>
      <c r="J94" s="74">
        <f>SUM(D94:I94)</f>
        <v>548</v>
      </c>
      <c r="K94" s="78"/>
    </row>
    <row r="95" spans="1:11" s="66" customFormat="1" ht="22.5" customHeight="1" thickTop="1">
      <c r="A95" s="60" t="s">
        <v>895</v>
      </c>
      <c r="B95" s="207" t="s">
        <v>325</v>
      </c>
      <c r="C95" s="209"/>
      <c r="D95" s="209"/>
      <c r="E95" s="61" t="s">
        <v>278</v>
      </c>
      <c r="F95" s="62">
        <f>RANK(K98,$K$5:$K$119)</f>
        <v>19</v>
      </c>
      <c r="G95" s="63" t="s">
        <v>287</v>
      </c>
      <c r="H95" s="208"/>
      <c r="I95" s="208"/>
      <c r="J95" s="62">
        <f>K98</f>
        <v>1634</v>
      </c>
      <c r="K95" s="65" t="s">
        <v>279</v>
      </c>
    </row>
    <row r="96" spans="1:11" s="70" customFormat="1" ht="14.25" customHeight="1">
      <c r="A96" s="67" t="s">
        <v>526</v>
      </c>
      <c r="B96" s="68" t="s">
        <v>280</v>
      </c>
      <c r="C96" s="68" t="s">
        <v>508</v>
      </c>
      <c r="D96" s="68" t="s">
        <v>281</v>
      </c>
      <c r="E96" s="68" t="s">
        <v>282</v>
      </c>
      <c r="F96" s="68" t="s">
        <v>283</v>
      </c>
      <c r="G96" s="68" t="s">
        <v>284</v>
      </c>
      <c r="H96" s="68" t="s">
        <v>527</v>
      </c>
      <c r="I96" s="68" t="s">
        <v>528</v>
      </c>
      <c r="J96" s="68" t="s">
        <v>285</v>
      </c>
      <c r="K96" s="69" t="s">
        <v>286</v>
      </c>
    </row>
    <row r="97" spans="1:11" s="76" customFormat="1" ht="17.25" customHeight="1">
      <c r="A97" s="71">
        <v>1</v>
      </c>
      <c r="B97" s="72">
        <v>38</v>
      </c>
      <c r="C97" s="73" t="s">
        <v>559</v>
      </c>
      <c r="D97" s="73">
        <f>VLOOKUP(C97,'[2]10mS60_1'!$C$16:$J$41,3,FALSE)</f>
        <v>84</v>
      </c>
      <c r="E97" s="73">
        <f>VLOOKUP(C97,'[2]10mS60_1'!$C$16:$J$41,4,FALSE)</f>
        <v>86</v>
      </c>
      <c r="F97" s="73">
        <f>VLOOKUP(C97,'[2]10mS60_1'!$C$16:$J$41,5,FALSE)</f>
        <v>91</v>
      </c>
      <c r="G97" s="73">
        <f>VLOOKUP(C97,'[2]10mS60_1'!$C$16:$J$41,6,FALSE)</f>
        <v>92</v>
      </c>
      <c r="H97" s="73">
        <f>VLOOKUP(C97,'[2]10mS60_1'!$C$16:$J$41,7,FALSE)</f>
        <v>90</v>
      </c>
      <c r="I97" s="73">
        <f>VLOOKUP(C97,'[2]10mS60_1'!$C$16:$J$41,8,FALSE)</f>
        <v>91</v>
      </c>
      <c r="J97" s="74">
        <f>SUM(D97:I97)</f>
        <v>534</v>
      </c>
      <c r="K97" s="75"/>
    </row>
    <row r="98" spans="1:11" s="76" customFormat="1" ht="17.25" customHeight="1">
      <c r="A98" s="71">
        <v>3</v>
      </c>
      <c r="B98" s="72">
        <v>38</v>
      </c>
      <c r="C98" s="73" t="s">
        <v>560</v>
      </c>
      <c r="D98" s="6">
        <v>91</v>
      </c>
      <c r="E98" s="6">
        <v>92</v>
      </c>
      <c r="F98" s="6">
        <v>90</v>
      </c>
      <c r="G98" s="6">
        <v>91</v>
      </c>
      <c r="H98" s="6">
        <v>93</v>
      </c>
      <c r="I98" s="6">
        <v>90</v>
      </c>
      <c r="J98" s="6">
        <v>547</v>
      </c>
      <c r="K98" s="75">
        <f>SUM(J97:J99)</f>
        <v>1634</v>
      </c>
    </row>
    <row r="99" spans="1:11" s="76" customFormat="1" ht="17.25" customHeight="1" thickBot="1">
      <c r="A99" s="77">
        <v>5</v>
      </c>
      <c r="B99" s="79">
        <v>38</v>
      </c>
      <c r="C99" s="80" t="s">
        <v>375</v>
      </c>
      <c r="D99" s="6">
        <v>95</v>
      </c>
      <c r="E99" s="6">
        <v>94</v>
      </c>
      <c r="F99" s="6">
        <v>91</v>
      </c>
      <c r="G99" s="6">
        <v>91</v>
      </c>
      <c r="H99" s="6">
        <v>91</v>
      </c>
      <c r="I99" s="6">
        <v>91</v>
      </c>
      <c r="J99" s="81">
        <f>SUM(D99:I99)</f>
        <v>553</v>
      </c>
      <c r="K99" s="78"/>
    </row>
    <row r="100" spans="1:11" s="66" customFormat="1" ht="22.5" customHeight="1" thickTop="1">
      <c r="A100" s="60" t="s">
        <v>883</v>
      </c>
      <c r="B100" s="207" t="s">
        <v>561</v>
      </c>
      <c r="C100" s="207"/>
      <c r="D100" s="207"/>
      <c r="E100" s="61" t="s">
        <v>278</v>
      </c>
      <c r="F100" s="62">
        <f>RANK(K103,$K$5:$K$119)</f>
        <v>20</v>
      </c>
      <c r="G100" s="63" t="s">
        <v>287</v>
      </c>
      <c r="H100" s="64"/>
      <c r="I100" s="64"/>
      <c r="J100" s="62">
        <f>K103</f>
        <v>1629</v>
      </c>
      <c r="K100" s="65" t="s">
        <v>279</v>
      </c>
    </row>
    <row r="101" spans="1:11" s="70" customFormat="1" ht="14.25" customHeight="1">
      <c r="A101" s="67" t="s">
        <v>526</v>
      </c>
      <c r="B101" s="68" t="s">
        <v>280</v>
      </c>
      <c r="C101" s="68" t="s">
        <v>508</v>
      </c>
      <c r="D101" s="68" t="s">
        <v>281</v>
      </c>
      <c r="E101" s="68" t="s">
        <v>282</v>
      </c>
      <c r="F101" s="68" t="s">
        <v>283</v>
      </c>
      <c r="G101" s="68" t="s">
        <v>284</v>
      </c>
      <c r="H101" s="68" t="s">
        <v>527</v>
      </c>
      <c r="I101" s="68" t="s">
        <v>528</v>
      </c>
      <c r="J101" s="68" t="s">
        <v>285</v>
      </c>
      <c r="K101" s="69" t="s">
        <v>286</v>
      </c>
    </row>
    <row r="102" spans="1:11" s="76" customFormat="1" ht="17.25" customHeight="1">
      <c r="A102" s="71">
        <v>1</v>
      </c>
      <c r="B102" s="72">
        <v>14</v>
      </c>
      <c r="C102" s="73" t="s">
        <v>896</v>
      </c>
      <c r="D102" s="73">
        <f>VLOOKUP(C102,'[2]10mS60_1'!$C$16:$J$41,3,FALSE)</f>
        <v>94</v>
      </c>
      <c r="E102" s="73">
        <f>VLOOKUP(C102,'[2]10mS60_1'!$C$16:$J$41,4,FALSE)</f>
        <v>98</v>
      </c>
      <c r="F102" s="73">
        <f>VLOOKUP(C102,'[2]10mS60_1'!$C$16:$J$41,5,FALSE)</f>
        <v>95</v>
      </c>
      <c r="G102" s="73">
        <f>VLOOKUP(C102,'[2]10mS60_1'!$C$16:$J$41,6,FALSE)</f>
        <v>93</v>
      </c>
      <c r="H102" s="73">
        <f>VLOOKUP(C102,'[2]10mS60_1'!$C$16:$J$41,7,FALSE)</f>
        <v>95</v>
      </c>
      <c r="I102" s="73">
        <f>VLOOKUP(C102,'[2]10mS60_1'!$C$16:$J$41,8,FALSE)</f>
        <v>94</v>
      </c>
      <c r="J102" s="74">
        <f>SUM(D102:I102)</f>
        <v>569</v>
      </c>
      <c r="K102" s="75"/>
    </row>
    <row r="103" spans="1:11" s="76" customFormat="1" ht="17.25" customHeight="1">
      <c r="A103" s="71">
        <v>3</v>
      </c>
      <c r="B103" s="72">
        <v>14</v>
      </c>
      <c r="C103" s="73" t="s">
        <v>562</v>
      </c>
      <c r="D103" s="6">
        <v>88</v>
      </c>
      <c r="E103" s="6">
        <v>90</v>
      </c>
      <c r="F103" s="6">
        <v>89</v>
      </c>
      <c r="G103" s="6">
        <v>90</v>
      </c>
      <c r="H103" s="6">
        <v>92</v>
      </c>
      <c r="I103" s="6">
        <v>82</v>
      </c>
      <c r="J103" s="6">
        <v>531</v>
      </c>
      <c r="K103" s="75">
        <f>SUM(J102:J104)</f>
        <v>1629</v>
      </c>
    </row>
    <row r="104" spans="1:11" s="76" customFormat="1" ht="17.25" customHeight="1" thickBot="1">
      <c r="A104" s="77">
        <v>5</v>
      </c>
      <c r="B104" s="72">
        <v>14</v>
      </c>
      <c r="C104" s="73" t="s">
        <v>897</v>
      </c>
      <c r="D104" s="7">
        <v>91</v>
      </c>
      <c r="E104" s="7">
        <v>88</v>
      </c>
      <c r="F104" s="7">
        <v>91</v>
      </c>
      <c r="G104" s="7">
        <v>85</v>
      </c>
      <c r="H104" s="7">
        <v>86</v>
      </c>
      <c r="I104" s="7">
        <v>88</v>
      </c>
      <c r="J104" s="74">
        <f>SUM(D104:I104)</f>
        <v>529</v>
      </c>
      <c r="K104" s="78"/>
    </row>
    <row r="105" spans="1:11" s="66" customFormat="1" ht="22.5" customHeight="1" thickTop="1">
      <c r="A105" s="60" t="s">
        <v>898</v>
      </c>
      <c r="B105" s="207" t="s">
        <v>563</v>
      </c>
      <c r="C105" s="207"/>
      <c r="D105" s="207"/>
      <c r="E105" s="61" t="s">
        <v>278</v>
      </c>
      <c r="F105" s="62">
        <f>RANK(K108,$K$5:$K$119)</f>
        <v>21</v>
      </c>
      <c r="G105" s="63" t="s">
        <v>287</v>
      </c>
      <c r="H105" s="64"/>
      <c r="I105" s="64"/>
      <c r="J105" s="62">
        <f>K108</f>
        <v>1623</v>
      </c>
      <c r="K105" s="65" t="s">
        <v>279</v>
      </c>
    </row>
    <row r="106" spans="1:11" s="70" customFormat="1" ht="14.25" customHeight="1">
      <c r="A106" s="67" t="s">
        <v>526</v>
      </c>
      <c r="B106" s="68" t="s">
        <v>280</v>
      </c>
      <c r="C106" s="68" t="s">
        <v>508</v>
      </c>
      <c r="D106" s="68" t="s">
        <v>281</v>
      </c>
      <c r="E106" s="68" t="s">
        <v>282</v>
      </c>
      <c r="F106" s="68" t="s">
        <v>283</v>
      </c>
      <c r="G106" s="68" t="s">
        <v>284</v>
      </c>
      <c r="H106" s="68" t="s">
        <v>527</v>
      </c>
      <c r="I106" s="68" t="s">
        <v>528</v>
      </c>
      <c r="J106" s="68" t="s">
        <v>285</v>
      </c>
      <c r="K106" s="69" t="s">
        <v>286</v>
      </c>
    </row>
    <row r="107" spans="1:11" s="76" customFormat="1" ht="17.25" customHeight="1">
      <c r="A107" s="71" t="s">
        <v>899</v>
      </c>
      <c r="B107" s="72">
        <v>20</v>
      </c>
      <c r="C107" s="73" t="s">
        <v>564</v>
      </c>
      <c r="D107" s="73">
        <f>VLOOKUP(C107,'[2]10mS60_1'!$C$16:$J$41,3,FALSE)</f>
        <v>89</v>
      </c>
      <c r="E107" s="73">
        <f>VLOOKUP(C107,'[2]10mS60_1'!$C$16:$J$41,4,FALSE)</f>
        <v>90</v>
      </c>
      <c r="F107" s="73">
        <f>VLOOKUP(C107,'[2]10mS60_1'!$C$16:$J$41,5,FALSE)</f>
        <v>89</v>
      </c>
      <c r="G107" s="73">
        <f>VLOOKUP(C107,'[2]10mS60_1'!$C$16:$J$41,6,FALSE)</f>
        <v>90</v>
      </c>
      <c r="H107" s="73">
        <f>VLOOKUP(C107,'[2]10mS60_1'!$C$16:$J$41,7,FALSE)</f>
        <v>87</v>
      </c>
      <c r="I107" s="73">
        <f>VLOOKUP(C107,'[2]10mS60_1'!$C$16:$J$41,8,FALSE)</f>
        <v>89</v>
      </c>
      <c r="J107" s="74">
        <f>SUM(D107:I107)</f>
        <v>534</v>
      </c>
      <c r="K107" s="75"/>
    </row>
    <row r="108" spans="1:11" s="76" customFormat="1" ht="17.25" customHeight="1">
      <c r="A108" s="71">
        <v>3</v>
      </c>
      <c r="B108" s="72">
        <v>20</v>
      </c>
      <c r="C108" s="73" t="s">
        <v>900</v>
      </c>
      <c r="D108" s="6">
        <v>90</v>
      </c>
      <c r="E108" s="6">
        <v>90</v>
      </c>
      <c r="F108" s="6">
        <v>91</v>
      </c>
      <c r="G108" s="6">
        <v>90</v>
      </c>
      <c r="H108" s="6">
        <v>90</v>
      </c>
      <c r="I108" s="6">
        <v>89</v>
      </c>
      <c r="J108" s="74">
        <f>SUM(D108:I108)</f>
        <v>540</v>
      </c>
      <c r="K108" s="75">
        <f>SUM(J107:J109)</f>
        <v>1623</v>
      </c>
    </row>
    <row r="109" spans="1:11" s="76" customFormat="1" ht="17.25" customHeight="1" thickBot="1">
      <c r="A109" s="77">
        <v>5</v>
      </c>
      <c r="B109" s="79">
        <v>20</v>
      </c>
      <c r="C109" s="73" t="s">
        <v>901</v>
      </c>
      <c r="D109" s="6">
        <v>91</v>
      </c>
      <c r="E109" s="6">
        <v>92</v>
      </c>
      <c r="F109" s="6">
        <v>92</v>
      </c>
      <c r="G109" s="6">
        <v>95</v>
      </c>
      <c r="H109" s="6">
        <v>88</v>
      </c>
      <c r="I109" s="6">
        <v>91</v>
      </c>
      <c r="J109" s="74">
        <f>SUM(D109:I109)</f>
        <v>549</v>
      </c>
      <c r="K109" s="78"/>
    </row>
    <row r="110" spans="1:11" s="66" customFormat="1" ht="22.5" customHeight="1" thickTop="1">
      <c r="A110" s="60" t="s">
        <v>902</v>
      </c>
      <c r="B110" s="207" t="s">
        <v>351</v>
      </c>
      <c r="C110" s="207"/>
      <c r="D110" s="207"/>
      <c r="E110" s="61" t="s">
        <v>278</v>
      </c>
      <c r="F110" s="62">
        <f>RANK(K113,$K$5:$K$119)</f>
        <v>22</v>
      </c>
      <c r="G110" s="63" t="s">
        <v>287</v>
      </c>
      <c r="H110" s="64"/>
      <c r="I110" s="64"/>
      <c r="J110" s="62">
        <f>K113</f>
        <v>1596</v>
      </c>
      <c r="K110" s="65" t="s">
        <v>279</v>
      </c>
    </row>
    <row r="111" spans="1:11" s="70" customFormat="1" ht="14.25" customHeight="1">
      <c r="A111" s="67" t="s">
        <v>526</v>
      </c>
      <c r="B111" s="68" t="s">
        <v>280</v>
      </c>
      <c r="C111" s="68" t="s">
        <v>508</v>
      </c>
      <c r="D111" s="68" t="s">
        <v>281</v>
      </c>
      <c r="E111" s="68" t="s">
        <v>282</v>
      </c>
      <c r="F111" s="68" t="s">
        <v>283</v>
      </c>
      <c r="G111" s="68" t="s">
        <v>284</v>
      </c>
      <c r="H111" s="68" t="s">
        <v>527</v>
      </c>
      <c r="I111" s="68" t="s">
        <v>528</v>
      </c>
      <c r="J111" s="68" t="s">
        <v>285</v>
      </c>
      <c r="K111" s="69" t="s">
        <v>286</v>
      </c>
    </row>
    <row r="112" spans="1:11" s="76" customFormat="1" ht="17.25" customHeight="1">
      <c r="A112" s="71">
        <v>1</v>
      </c>
      <c r="B112" s="72">
        <v>16</v>
      </c>
      <c r="C112" s="73" t="s">
        <v>565</v>
      </c>
      <c r="D112" s="73">
        <f>VLOOKUP(C112,'[2]10mS60_1'!$C$16:$J$41,3,FALSE)</f>
        <v>94</v>
      </c>
      <c r="E112" s="73">
        <f>VLOOKUP(C112,'[2]10mS60_1'!$C$16:$J$41,4,FALSE)</f>
        <v>93</v>
      </c>
      <c r="F112" s="73">
        <f>VLOOKUP(C112,'[2]10mS60_1'!$C$16:$J$41,5,FALSE)</f>
        <v>86</v>
      </c>
      <c r="G112" s="73">
        <f>VLOOKUP(C112,'[2]10mS60_1'!$C$16:$J$41,6,FALSE)</f>
        <v>92</v>
      </c>
      <c r="H112" s="73">
        <f>VLOOKUP(C112,'[2]10mS60_1'!$C$16:$J$41,7,FALSE)</f>
        <v>91</v>
      </c>
      <c r="I112" s="73">
        <f>VLOOKUP(C112,'[2]10mS60_1'!$C$16:$J$41,8,FALSE)</f>
        <v>90</v>
      </c>
      <c r="J112" s="74">
        <f>SUM(D112:I112)</f>
        <v>546</v>
      </c>
      <c r="K112" s="75"/>
    </row>
    <row r="113" spans="1:11" s="76" customFormat="1" ht="17.25" customHeight="1">
      <c r="A113" s="71">
        <v>3</v>
      </c>
      <c r="B113" s="72">
        <v>16</v>
      </c>
      <c r="C113" s="73" t="s">
        <v>566</v>
      </c>
      <c r="D113" s="6">
        <v>84</v>
      </c>
      <c r="E113" s="6">
        <v>82</v>
      </c>
      <c r="F113" s="6">
        <v>86</v>
      </c>
      <c r="G113" s="6">
        <v>88</v>
      </c>
      <c r="H113" s="6">
        <v>87</v>
      </c>
      <c r="I113" s="6">
        <v>92</v>
      </c>
      <c r="J113" s="6">
        <v>519</v>
      </c>
      <c r="K113" s="75">
        <f>SUM(J112:J114)</f>
        <v>1596</v>
      </c>
    </row>
    <row r="114" spans="1:11" s="76" customFormat="1" ht="17.25" customHeight="1" thickBot="1">
      <c r="A114" s="77">
        <v>5</v>
      </c>
      <c r="B114" s="72">
        <v>16</v>
      </c>
      <c r="C114" s="73" t="s">
        <v>567</v>
      </c>
      <c r="D114" s="7">
        <v>89</v>
      </c>
      <c r="E114" s="7">
        <v>85</v>
      </c>
      <c r="F114" s="7">
        <v>88</v>
      </c>
      <c r="G114" s="7">
        <v>89</v>
      </c>
      <c r="H114" s="7">
        <v>88</v>
      </c>
      <c r="I114" s="7">
        <v>92</v>
      </c>
      <c r="J114" s="74">
        <f>SUM(D114:I114)</f>
        <v>531</v>
      </c>
      <c r="K114" s="78"/>
    </row>
    <row r="115" spans="1:11" s="66" customFormat="1" ht="22.5" customHeight="1" thickTop="1">
      <c r="A115" s="60" t="s">
        <v>883</v>
      </c>
      <c r="B115" s="207" t="s">
        <v>383</v>
      </c>
      <c r="C115" s="207"/>
      <c r="D115" s="207"/>
      <c r="E115" s="61" t="s">
        <v>278</v>
      </c>
      <c r="F115" s="62">
        <f>RANK(K118,$K$5:$K$119)</f>
        <v>23</v>
      </c>
      <c r="G115" s="63" t="s">
        <v>287</v>
      </c>
      <c r="H115" s="64"/>
      <c r="I115" s="64"/>
      <c r="J115" s="62">
        <f>K118</f>
        <v>1582</v>
      </c>
      <c r="K115" s="65" t="s">
        <v>279</v>
      </c>
    </row>
    <row r="116" spans="1:11" s="70" customFormat="1" ht="14.25" customHeight="1">
      <c r="A116" s="67" t="s">
        <v>526</v>
      </c>
      <c r="B116" s="68" t="s">
        <v>280</v>
      </c>
      <c r="C116" s="68" t="s">
        <v>508</v>
      </c>
      <c r="D116" s="68" t="s">
        <v>281</v>
      </c>
      <c r="E116" s="68" t="s">
        <v>282</v>
      </c>
      <c r="F116" s="68" t="s">
        <v>283</v>
      </c>
      <c r="G116" s="68" t="s">
        <v>284</v>
      </c>
      <c r="H116" s="68" t="s">
        <v>527</v>
      </c>
      <c r="I116" s="68" t="s">
        <v>528</v>
      </c>
      <c r="J116" s="68" t="s">
        <v>285</v>
      </c>
      <c r="K116" s="69" t="s">
        <v>286</v>
      </c>
    </row>
    <row r="117" spans="1:11" s="76" customFormat="1" ht="17.25" customHeight="1">
      <c r="A117" s="71">
        <v>1</v>
      </c>
      <c r="B117" s="73">
        <v>36</v>
      </c>
      <c r="C117" s="73" t="s">
        <v>568</v>
      </c>
      <c r="D117" s="73">
        <f>VLOOKUP(C117,'[2]10mS60_1'!$C$16:$J$41,3,FALSE)</f>
        <v>86</v>
      </c>
      <c r="E117" s="73">
        <f>VLOOKUP(C117,'[2]10mS60_1'!$C$16:$J$41,4,FALSE)</f>
        <v>88</v>
      </c>
      <c r="F117" s="73">
        <f>VLOOKUP(C117,'[2]10mS60_1'!$C$16:$J$41,5,FALSE)</f>
        <v>85</v>
      </c>
      <c r="G117" s="73">
        <f>VLOOKUP(C117,'[2]10mS60_1'!$C$16:$J$41,6,FALSE)</f>
        <v>91</v>
      </c>
      <c r="H117" s="73">
        <f>VLOOKUP(C117,'[2]10mS60_1'!$C$16:$J$41,7,FALSE)</f>
        <v>88</v>
      </c>
      <c r="I117" s="73">
        <f>VLOOKUP(C117,'[2]10mS60_1'!$C$16:$J$41,8,FALSE)</f>
        <v>84</v>
      </c>
      <c r="J117" s="74">
        <f>SUM(D117:I117)</f>
        <v>522</v>
      </c>
      <c r="K117" s="75"/>
    </row>
    <row r="118" spans="1:11" s="76" customFormat="1" ht="17.25" customHeight="1">
      <c r="A118" s="71">
        <v>3</v>
      </c>
      <c r="B118" s="72">
        <v>36</v>
      </c>
      <c r="C118" s="73" t="s">
        <v>569</v>
      </c>
      <c r="D118" s="6">
        <v>94</v>
      </c>
      <c r="E118" s="6">
        <v>89</v>
      </c>
      <c r="F118" s="6">
        <v>87</v>
      </c>
      <c r="G118" s="6">
        <v>87</v>
      </c>
      <c r="H118" s="6">
        <v>90</v>
      </c>
      <c r="I118" s="6">
        <v>92</v>
      </c>
      <c r="J118" s="6">
        <v>539</v>
      </c>
      <c r="K118" s="75">
        <f>SUM(J117:J119)</f>
        <v>1582</v>
      </c>
    </row>
    <row r="119" spans="1:11" s="76" customFormat="1" ht="17.25" customHeight="1" thickBot="1">
      <c r="A119" s="77">
        <v>5</v>
      </c>
      <c r="B119" s="79">
        <v>36</v>
      </c>
      <c r="C119" s="80" t="s">
        <v>570</v>
      </c>
      <c r="D119" s="6">
        <v>93</v>
      </c>
      <c r="E119" s="6">
        <v>91</v>
      </c>
      <c r="F119" s="6">
        <v>90</v>
      </c>
      <c r="G119" s="6">
        <v>86</v>
      </c>
      <c r="H119" s="6">
        <v>79</v>
      </c>
      <c r="I119" s="6">
        <v>82</v>
      </c>
      <c r="J119" s="81">
        <f>SUM(D119:I119)</f>
        <v>521</v>
      </c>
      <c r="K119" s="78"/>
    </row>
    <row r="120" spans="1:11" s="66" customFormat="1" ht="22.5" customHeight="1" thickTop="1">
      <c r="A120" s="60" t="s">
        <v>903</v>
      </c>
      <c r="B120" s="207" t="s">
        <v>328</v>
      </c>
      <c r="C120" s="207"/>
      <c r="D120" s="207"/>
      <c r="E120" s="61" t="s">
        <v>278</v>
      </c>
      <c r="F120" s="62">
        <f>RANK(K123,$K$5:$K$124)</f>
        <v>24</v>
      </c>
      <c r="G120" s="63" t="s">
        <v>287</v>
      </c>
      <c r="H120" s="64"/>
      <c r="I120" s="64"/>
      <c r="J120" s="62">
        <f>K123</f>
        <v>1553</v>
      </c>
      <c r="K120" s="65" t="s">
        <v>279</v>
      </c>
    </row>
    <row r="121" spans="1:11" s="70" customFormat="1" ht="14.25" customHeight="1">
      <c r="A121" s="67" t="s">
        <v>526</v>
      </c>
      <c r="B121" s="68" t="s">
        <v>280</v>
      </c>
      <c r="C121" s="68" t="s">
        <v>508</v>
      </c>
      <c r="D121" s="68" t="s">
        <v>281</v>
      </c>
      <c r="E121" s="68" t="s">
        <v>282</v>
      </c>
      <c r="F121" s="68" t="s">
        <v>283</v>
      </c>
      <c r="G121" s="68" t="s">
        <v>284</v>
      </c>
      <c r="H121" s="68" t="s">
        <v>527</v>
      </c>
      <c r="I121" s="68" t="s">
        <v>528</v>
      </c>
      <c r="J121" s="68" t="s">
        <v>285</v>
      </c>
      <c r="K121" s="69" t="s">
        <v>286</v>
      </c>
    </row>
    <row r="122" spans="1:11" s="76" customFormat="1" ht="17.25" customHeight="1">
      <c r="A122" s="71">
        <v>1</v>
      </c>
      <c r="B122" s="72">
        <v>17</v>
      </c>
      <c r="C122" s="73" t="s">
        <v>571</v>
      </c>
      <c r="D122" s="73">
        <f>VLOOKUP(C122,'[2]10mS60_1'!$C$16:$J$41,3,FALSE)</f>
        <v>92</v>
      </c>
      <c r="E122" s="73">
        <f>VLOOKUP(C122,'[2]10mS60_1'!$C$16:$J$41,4,FALSE)</f>
        <v>96</v>
      </c>
      <c r="F122" s="73">
        <f>VLOOKUP(C122,'[2]10mS60_1'!$C$16:$J$41,5,FALSE)</f>
        <v>89</v>
      </c>
      <c r="G122" s="73">
        <f>VLOOKUP(C122,'[2]10mS60_1'!$C$16:$J$41,6,FALSE)</f>
        <v>95</v>
      </c>
      <c r="H122" s="73">
        <f>VLOOKUP(C122,'[2]10mS60_1'!$C$16:$J$41,7,FALSE)</f>
        <v>94</v>
      </c>
      <c r="I122" s="73">
        <f>VLOOKUP(C122,'[2]10mS60_1'!$C$16:$J$41,8,FALSE)</f>
        <v>96</v>
      </c>
      <c r="J122" s="74">
        <f>SUM(D122:I122)</f>
        <v>562</v>
      </c>
      <c r="K122" s="75"/>
    </row>
    <row r="123" spans="1:11" s="76" customFormat="1" ht="17.25" customHeight="1">
      <c r="A123" s="71">
        <v>3</v>
      </c>
      <c r="B123" s="72">
        <v>17</v>
      </c>
      <c r="C123" s="73" t="s">
        <v>327</v>
      </c>
      <c r="D123" s="6">
        <v>87</v>
      </c>
      <c r="E123" s="6">
        <v>91</v>
      </c>
      <c r="F123" s="6">
        <v>93</v>
      </c>
      <c r="G123" s="6">
        <v>92</v>
      </c>
      <c r="H123" s="6">
        <v>92</v>
      </c>
      <c r="I123" s="6">
        <v>90</v>
      </c>
      <c r="J123" s="6">
        <v>545</v>
      </c>
      <c r="K123" s="75">
        <f>SUM(J122:J124)</f>
        <v>1553</v>
      </c>
    </row>
    <row r="124" spans="1:11" s="76" customFormat="1" ht="17.25" customHeight="1" thickBot="1">
      <c r="A124" s="77">
        <v>5</v>
      </c>
      <c r="B124" s="79">
        <v>17</v>
      </c>
      <c r="C124" s="80" t="s">
        <v>572</v>
      </c>
      <c r="D124" s="84">
        <v>79</v>
      </c>
      <c r="E124" s="84">
        <v>96</v>
      </c>
      <c r="F124" s="84">
        <v>76</v>
      </c>
      <c r="G124" s="84">
        <v>76</v>
      </c>
      <c r="H124" s="84">
        <v>82</v>
      </c>
      <c r="I124" s="84">
        <v>37</v>
      </c>
      <c r="J124" s="81">
        <f>SUM(D124:I124)</f>
        <v>446</v>
      </c>
      <c r="K124" s="78"/>
    </row>
    <row r="125" ht="14.25" thickTop="1"/>
  </sheetData>
  <mergeCells count="33">
    <mergeCell ref="B30:D30"/>
    <mergeCell ref="H30:I30"/>
    <mergeCell ref="B20:D20"/>
    <mergeCell ref="B50:D50"/>
    <mergeCell ref="H65:I65"/>
    <mergeCell ref="B80:D80"/>
    <mergeCell ref="H80:I80"/>
    <mergeCell ref="B40:D40"/>
    <mergeCell ref="B110:D110"/>
    <mergeCell ref="B60:D60"/>
    <mergeCell ref="B85:D85"/>
    <mergeCell ref="B100:D100"/>
    <mergeCell ref="B65:D65"/>
    <mergeCell ref="A1:K1"/>
    <mergeCell ref="A2:K2"/>
    <mergeCell ref="A3:K3"/>
    <mergeCell ref="B45:D45"/>
    <mergeCell ref="B5:D5"/>
    <mergeCell ref="H5:I5"/>
    <mergeCell ref="B25:D25"/>
    <mergeCell ref="B10:D10"/>
    <mergeCell ref="B35:D35"/>
    <mergeCell ref="B15:D15"/>
    <mergeCell ref="B120:D120"/>
    <mergeCell ref="H95:I95"/>
    <mergeCell ref="B70:D70"/>
    <mergeCell ref="B55:D55"/>
    <mergeCell ref="B95:D95"/>
    <mergeCell ref="H90:I90"/>
    <mergeCell ref="B105:D105"/>
    <mergeCell ref="B115:D115"/>
    <mergeCell ref="B90:D90"/>
    <mergeCell ref="B75:D75"/>
  </mergeCells>
  <printOptions/>
  <pageMargins left="0.7874015748031497" right="0.7874015748031497" top="0.5905511811023623" bottom="0.5905511811023623" header="0.5118110236220472" footer="0.5118110236220472"/>
  <pageSetup orientation="portrait" paperSize="9" scale="90" r:id="rId1"/>
  <rowBreaks count="2" manualBreakCount="2">
    <brk id="39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35"/>
  <sheetViews>
    <sheetView workbookViewId="0" topLeftCell="A1">
      <selection activeCell="E13" sqref="E13"/>
    </sheetView>
  </sheetViews>
  <sheetFormatPr defaultColWidth="9.00390625" defaultRowHeight="13.5"/>
  <cols>
    <col min="1" max="1" width="7.375" style="88" customWidth="1"/>
    <col min="2" max="3" width="4.50390625" style="88" customWidth="1"/>
    <col min="4" max="4" width="14.625" style="88" customWidth="1"/>
    <col min="5" max="5" width="15.00390625" style="88" customWidth="1"/>
    <col min="6" max="11" width="5.00390625" style="88" customWidth="1"/>
    <col min="12" max="12" width="5.75390625" style="88" customWidth="1"/>
    <col min="13" max="13" width="7.625" style="88" customWidth="1"/>
    <col min="14" max="14" width="7.375" style="88" customWidth="1"/>
    <col min="15" max="15" width="16.125" style="88" customWidth="1"/>
    <col min="16" max="16384" width="9.00390625" style="88" customWidth="1"/>
  </cols>
  <sheetData>
    <row r="1" spans="1:15" ht="18.75" customHeight="1">
      <c r="A1" s="214" t="s">
        <v>522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ht="18.75" customHeight="1">
      <c r="A2" s="215" t="s">
        <v>919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</row>
    <row r="3" spans="1:15" ht="18.75">
      <c r="A3" s="216" t="s">
        <v>573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</row>
    <row r="5" spans="1:15" ht="13.5">
      <c r="A5" s="90" t="s">
        <v>243</v>
      </c>
      <c r="B5" s="90" t="s">
        <v>219</v>
      </c>
      <c r="C5" s="90" t="s">
        <v>220</v>
      </c>
      <c r="D5" s="90" t="s">
        <v>221</v>
      </c>
      <c r="E5" s="90" t="s">
        <v>222</v>
      </c>
      <c r="F5" s="90" t="s">
        <v>920</v>
      </c>
      <c r="G5" s="90" t="s">
        <v>911</v>
      </c>
      <c r="H5" s="90" t="s">
        <v>497</v>
      </c>
      <c r="I5" s="90" t="s">
        <v>498</v>
      </c>
      <c r="J5" s="90" t="s">
        <v>499</v>
      </c>
      <c r="K5" s="90" t="s">
        <v>500</v>
      </c>
      <c r="L5" s="90" t="s">
        <v>223</v>
      </c>
      <c r="M5" s="90" t="s">
        <v>910</v>
      </c>
      <c r="N5" s="90" t="s">
        <v>521</v>
      </c>
      <c r="O5" s="90" t="s">
        <v>224</v>
      </c>
    </row>
    <row r="6" spans="1:15" ht="14.25">
      <c r="A6" s="367" t="s">
        <v>921</v>
      </c>
      <c r="B6" s="368" t="s">
        <v>1090</v>
      </c>
      <c r="C6" s="368">
        <v>39</v>
      </c>
      <c r="D6" s="369" t="s">
        <v>316</v>
      </c>
      <c r="E6" s="369" t="s">
        <v>234</v>
      </c>
      <c r="F6" s="323">
        <v>95</v>
      </c>
      <c r="G6" s="323">
        <v>96</v>
      </c>
      <c r="H6" s="323">
        <v>98</v>
      </c>
      <c r="I6" s="323">
        <v>99</v>
      </c>
      <c r="J6" s="323">
        <v>98</v>
      </c>
      <c r="K6" s="323">
        <v>99</v>
      </c>
      <c r="L6" s="368">
        <f aca="true" t="shared" si="0" ref="L6:L37">SUM(F6:K6)</f>
        <v>585</v>
      </c>
      <c r="M6" s="368">
        <v>99.3</v>
      </c>
      <c r="N6" s="368">
        <f>SUM(L6:M6)</f>
        <v>684.3</v>
      </c>
      <c r="O6" s="323"/>
    </row>
    <row r="7" spans="1:15" ht="14.25">
      <c r="A7" s="367" t="s">
        <v>922</v>
      </c>
      <c r="B7" s="368" t="s">
        <v>72</v>
      </c>
      <c r="C7" s="368">
        <v>47</v>
      </c>
      <c r="D7" s="368" t="s">
        <v>618</v>
      </c>
      <c r="E7" s="368" t="s">
        <v>235</v>
      </c>
      <c r="F7" s="323">
        <v>98</v>
      </c>
      <c r="G7" s="323">
        <v>94</v>
      </c>
      <c r="H7" s="323">
        <v>97</v>
      </c>
      <c r="I7" s="323">
        <v>97</v>
      </c>
      <c r="J7" s="323">
        <v>96</v>
      </c>
      <c r="K7" s="368">
        <v>100</v>
      </c>
      <c r="L7" s="370">
        <f t="shared" si="0"/>
        <v>582</v>
      </c>
      <c r="M7" s="370">
        <v>101.1</v>
      </c>
      <c r="N7" s="368">
        <f aca="true" t="shared" si="1" ref="N7:N12">SUM(L7:M7)</f>
        <v>683.1</v>
      </c>
      <c r="O7" s="323"/>
    </row>
    <row r="8" spans="1:15" ht="14.25">
      <c r="A8" s="367" t="s">
        <v>923</v>
      </c>
      <c r="B8" s="368" t="s">
        <v>1090</v>
      </c>
      <c r="C8" s="368">
        <v>32</v>
      </c>
      <c r="D8" s="369" t="s">
        <v>924</v>
      </c>
      <c r="E8" s="369" t="s">
        <v>242</v>
      </c>
      <c r="F8" s="323">
        <v>94</v>
      </c>
      <c r="G8" s="323">
        <v>96</v>
      </c>
      <c r="H8" s="323">
        <v>97</v>
      </c>
      <c r="I8" s="323">
        <v>98</v>
      </c>
      <c r="J8" s="323">
        <v>95</v>
      </c>
      <c r="K8" s="323">
        <v>100</v>
      </c>
      <c r="L8" s="368">
        <f t="shared" si="0"/>
        <v>580</v>
      </c>
      <c r="M8" s="368">
        <v>100.3</v>
      </c>
      <c r="N8" s="368">
        <f t="shared" si="1"/>
        <v>680.3</v>
      </c>
      <c r="O8" s="323"/>
    </row>
    <row r="9" spans="1:15" ht="14.25">
      <c r="A9" s="367" t="s">
        <v>925</v>
      </c>
      <c r="B9" s="368" t="s">
        <v>1090</v>
      </c>
      <c r="C9" s="368">
        <v>28</v>
      </c>
      <c r="D9" s="369" t="s">
        <v>519</v>
      </c>
      <c r="E9" s="369" t="s">
        <v>231</v>
      </c>
      <c r="F9" s="323">
        <v>96</v>
      </c>
      <c r="G9" s="323">
        <v>98</v>
      </c>
      <c r="H9" s="323">
        <v>96</v>
      </c>
      <c r="I9" s="323">
        <v>97</v>
      </c>
      <c r="J9" s="323">
        <v>96</v>
      </c>
      <c r="K9" s="323">
        <v>97</v>
      </c>
      <c r="L9" s="368">
        <f t="shared" si="0"/>
        <v>580</v>
      </c>
      <c r="M9" s="368">
        <v>99.1</v>
      </c>
      <c r="N9" s="368">
        <f t="shared" si="1"/>
        <v>679.1</v>
      </c>
      <c r="O9" s="323"/>
    </row>
    <row r="10" spans="1:15" ht="14.25">
      <c r="A10" s="367" t="s">
        <v>926</v>
      </c>
      <c r="B10" s="264" t="s">
        <v>1091</v>
      </c>
      <c r="C10" s="279">
        <v>11</v>
      </c>
      <c r="D10" s="264" t="s">
        <v>927</v>
      </c>
      <c r="E10" s="264" t="s">
        <v>231</v>
      </c>
      <c r="F10" s="264">
        <v>96</v>
      </c>
      <c r="G10" s="264">
        <v>96</v>
      </c>
      <c r="H10" s="264">
        <v>98</v>
      </c>
      <c r="I10" s="264">
        <v>96</v>
      </c>
      <c r="J10" s="264">
        <v>95</v>
      </c>
      <c r="K10" s="264">
        <v>98</v>
      </c>
      <c r="L10" s="264">
        <f t="shared" si="0"/>
        <v>579</v>
      </c>
      <c r="M10" s="264">
        <v>99.3</v>
      </c>
      <c r="N10" s="368">
        <f t="shared" si="1"/>
        <v>678.3</v>
      </c>
      <c r="O10" s="264"/>
    </row>
    <row r="11" spans="1:15" ht="14.25">
      <c r="A11" s="367" t="s">
        <v>928</v>
      </c>
      <c r="B11" s="368" t="s">
        <v>1090</v>
      </c>
      <c r="C11" s="369">
        <v>8</v>
      </c>
      <c r="D11" s="369" t="s">
        <v>818</v>
      </c>
      <c r="E11" s="369" t="s">
        <v>236</v>
      </c>
      <c r="F11" s="368">
        <v>94</v>
      </c>
      <c r="G11" s="368">
        <v>98</v>
      </c>
      <c r="H11" s="368">
        <v>96</v>
      </c>
      <c r="I11" s="368">
        <v>99</v>
      </c>
      <c r="J11" s="368">
        <v>97</v>
      </c>
      <c r="K11" s="368">
        <v>95</v>
      </c>
      <c r="L11" s="368">
        <f t="shared" si="0"/>
        <v>579</v>
      </c>
      <c r="M11" s="368">
        <v>99.2</v>
      </c>
      <c r="N11" s="368">
        <f t="shared" si="1"/>
        <v>678.2</v>
      </c>
      <c r="O11" s="268"/>
    </row>
    <row r="12" spans="1:15" ht="14.25">
      <c r="A12" s="367" t="s">
        <v>929</v>
      </c>
      <c r="B12" s="368" t="s">
        <v>1090</v>
      </c>
      <c r="C12" s="368">
        <v>29</v>
      </c>
      <c r="D12" s="369" t="s">
        <v>930</v>
      </c>
      <c r="E12" s="369" t="s">
        <v>357</v>
      </c>
      <c r="F12" s="323">
        <v>93</v>
      </c>
      <c r="G12" s="323">
        <v>98</v>
      </c>
      <c r="H12" s="323">
        <v>97</v>
      </c>
      <c r="I12" s="323">
        <v>96</v>
      </c>
      <c r="J12" s="323">
        <v>96</v>
      </c>
      <c r="K12" s="323">
        <v>98</v>
      </c>
      <c r="L12" s="368">
        <f t="shared" si="0"/>
        <v>578</v>
      </c>
      <c r="M12" s="368">
        <v>98.9</v>
      </c>
      <c r="N12" s="368">
        <f t="shared" si="1"/>
        <v>676.9</v>
      </c>
      <c r="O12" s="368"/>
    </row>
    <row r="13" spans="1:15" ht="14.25">
      <c r="A13" s="367" t="s">
        <v>931</v>
      </c>
      <c r="B13" s="264" t="s">
        <v>1091</v>
      </c>
      <c r="C13" s="279">
        <v>8</v>
      </c>
      <c r="D13" s="264" t="s">
        <v>932</v>
      </c>
      <c r="E13" s="264" t="s">
        <v>236</v>
      </c>
      <c r="F13" s="264">
        <v>95</v>
      </c>
      <c r="G13" s="264">
        <v>95</v>
      </c>
      <c r="H13" s="264">
        <v>97</v>
      </c>
      <c r="I13" s="264">
        <v>98</v>
      </c>
      <c r="J13" s="264">
        <v>96</v>
      </c>
      <c r="K13" s="264">
        <v>98</v>
      </c>
      <c r="L13" s="264">
        <f>SUM(F13:K13)</f>
        <v>579</v>
      </c>
      <c r="M13" s="264">
        <v>86.7</v>
      </c>
      <c r="N13" s="368">
        <f>SUM(L13:M13)</f>
        <v>665.7</v>
      </c>
      <c r="O13" s="323"/>
    </row>
    <row r="14" spans="1:15" ht="14.25">
      <c r="A14" s="367" t="s">
        <v>933</v>
      </c>
      <c r="B14" s="368" t="s">
        <v>72</v>
      </c>
      <c r="C14" s="369">
        <v>12</v>
      </c>
      <c r="D14" s="368" t="s">
        <v>574</v>
      </c>
      <c r="E14" s="368" t="s">
        <v>235</v>
      </c>
      <c r="F14" s="368">
        <v>95</v>
      </c>
      <c r="G14" s="368">
        <v>97</v>
      </c>
      <c r="H14" s="368">
        <v>96</v>
      </c>
      <c r="I14" s="368">
        <v>96</v>
      </c>
      <c r="J14" s="368">
        <v>97</v>
      </c>
      <c r="K14" s="368">
        <v>97</v>
      </c>
      <c r="L14" s="370">
        <f t="shared" si="0"/>
        <v>578</v>
      </c>
      <c r="M14" s="370"/>
      <c r="N14" s="370"/>
      <c r="O14" s="323"/>
    </row>
    <row r="15" spans="1:15" ht="14.25">
      <c r="A15" s="367" t="s">
        <v>934</v>
      </c>
      <c r="B15" s="368" t="s">
        <v>1090</v>
      </c>
      <c r="C15" s="368">
        <v>35</v>
      </c>
      <c r="D15" s="369" t="s">
        <v>320</v>
      </c>
      <c r="E15" s="369" t="s">
        <v>238</v>
      </c>
      <c r="F15" s="323">
        <v>97</v>
      </c>
      <c r="G15" s="323">
        <v>96</v>
      </c>
      <c r="H15" s="323">
        <v>96</v>
      </c>
      <c r="I15" s="323">
        <v>96</v>
      </c>
      <c r="J15" s="323">
        <v>96</v>
      </c>
      <c r="K15" s="323">
        <v>97</v>
      </c>
      <c r="L15" s="368">
        <f t="shared" si="0"/>
        <v>578</v>
      </c>
      <c r="M15" s="368"/>
      <c r="N15" s="368"/>
      <c r="O15" s="323"/>
    </row>
    <row r="16" spans="1:15" ht="14.25">
      <c r="A16" s="367" t="s">
        <v>935</v>
      </c>
      <c r="B16" s="368" t="s">
        <v>1090</v>
      </c>
      <c r="C16" s="368">
        <v>33</v>
      </c>
      <c r="D16" s="369" t="s">
        <v>613</v>
      </c>
      <c r="E16" s="369" t="s">
        <v>236</v>
      </c>
      <c r="F16" s="323">
        <v>98</v>
      </c>
      <c r="G16" s="323">
        <v>96</v>
      </c>
      <c r="H16" s="323">
        <v>96</v>
      </c>
      <c r="I16" s="323">
        <v>98</v>
      </c>
      <c r="J16" s="323">
        <v>97</v>
      </c>
      <c r="K16" s="323">
        <v>93</v>
      </c>
      <c r="L16" s="368">
        <f t="shared" si="0"/>
        <v>578</v>
      </c>
      <c r="M16" s="368"/>
      <c r="N16" s="368"/>
      <c r="O16" s="323"/>
    </row>
    <row r="17" spans="1:15" ht="14.25">
      <c r="A17" s="367" t="s">
        <v>936</v>
      </c>
      <c r="B17" s="368" t="s">
        <v>1090</v>
      </c>
      <c r="C17" s="369">
        <v>11</v>
      </c>
      <c r="D17" s="369" t="s">
        <v>937</v>
      </c>
      <c r="E17" s="369" t="s">
        <v>231</v>
      </c>
      <c r="F17" s="368">
        <v>94</v>
      </c>
      <c r="G17" s="368">
        <v>97</v>
      </c>
      <c r="H17" s="368">
        <v>94</v>
      </c>
      <c r="I17" s="368">
        <v>97</v>
      </c>
      <c r="J17" s="368">
        <v>96</v>
      </c>
      <c r="K17" s="368">
        <v>99</v>
      </c>
      <c r="L17" s="368">
        <f t="shared" si="0"/>
        <v>577</v>
      </c>
      <c r="M17" s="368"/>
      <c r="N17" s="368"/>
      <c r="O17" s="370"/>
    </row>
    <row r="18" spans="1:15" ht="14.25">
      <c r="A18" s="367" t="s">
        <v>938</v>
      </c>
      <c r="B18" s="368" t="s">
        <v>1092</v>
      </c>
      <c r="C18" s="369">
        <v>13</v>
      </c>
      <c r="D18" s="369" t="s">
        <v>939</v>
      </c>
      <c r="E18" s="369" t="s">
        <v>366</v>
      </c>
      <c r="F18" s="368">
        <v>96</v>
      </c>
      <c r="G18" s="368">
        <v>96</v>
      </c>
      <c r="H18" s="368">
        <v>95</v>
      </c>
      <c r="I18" s="368">
        <v>97</v>
      </c>
      <c r="J18" s="368">
        <v>96</v>
      </c>
      <c r="K18" s="368">
        <v>97</v>
      </c>
      <c r="L18" s="368">
        <f t="shared" si="0"/>
        <v>577</v>
      </c>
      <c r="M18" s="368"/>
      <c r="N18" s="368"/>
      <c r="O18" s="371"/>
    </row>
    <row r="19" spans="1:15" ht="14.25">
      <c r="A19" s="367" t="s">
        <v>940</v>
      </c>
      <c r="B19" s="264" t="s">
        <v>1091</v>
      </c>
      <c r="C19" s="264">
        <v>39</v>
      </c>
      <c r="D19" s="262" t="s">
        <v>941</v>
      </c>
      <c r="E19" s="262" t="s">
        <v>236</v>
      </c>
      <c r="F19" s="262">
        <v>99</v>
      </c>
      <c r="G19" s="262">
        <v>98</v>
      </c>
      <c r="H19" s="262">
        <v>93</v>
      </c>
      <c r="I19" s="262">
        <v>94</v>
      </c>
      <c r="J19" s="262">
        <v>96</v>
      </c>
      <c r="K19" s="262">
        <v>97</v>
      </c>
      <c r="L19" s="264">
        <f t="shared" si="0"/>
        <v>577</v>
      </c>
      <c r="M19" s="264"/>
      <c r="N19" s="264"/>
      <c r="O19" s="262"/>
    </row>
    <row r="20" spans="1:15" ht="14.25">
      <c r="A20" s="367" t="s">
        <v>942</v>
      </c>
      <c r="B20" s="368" t="s">
        <v>72</v>
      </c>
      <c r="C20" s="369">
        <v>13</v>
      </c>
      <c r="D20" s="368" t="s">
        <v>943</v>
      </c>
      <c r="E20" s="368" t="s">
        <v>366</v>
      </c>
      <c r="F20" s="368">
        <v>94</v>
      </c>
      <c r="G20" s="368">
        <v>95</v>
      </c>
      <c r="H20" s="368">
        <v>98</v>
      </c>
      <c r="I20" s="368">
        <v>97</v>
      </c>
      <c r="J20" s="368">
        <v>95</v>
      </c>
      <c r="K20" s="368">
        <v>97</v>
      </c>
      <c r="L20" s="370">
        <f t="shared" si="0"/>
        <v>576</v>
      </c>
      <c r="M20" s="370"/>
      <c r="N20" s="370"/>
      <c r="O20" s="323"/>
    </row>
    <row r="21" spans="1:15" ht="14.25">
      <c r="A21" s="367" t="s">
        <v>944</v>
      </c>
      <c r="B21" s="368" t="s">
        <v>1090</v>
      </c>
      <c r="C21" s="369">
        <v>10</v>
      </c>
      <c r="D21" s="369" t="s">
        <v>945</v>
      </c>
      <c r="E21" s="369" t="s">
        <v>238</v>
      </c>
      <c r="F21" s="368">
        <v>96</v>
      </c>
      <c r="G21" s="368">
        <v>94</v>
      </c>
      <c r="H21" s="368">
        <v>96</v>
      </c>
      <c r="I21" s="368">
        <v>99</v>
      </c>
      <c r="J21" s="368">
        <v>94</v>
      </c>
      <c r="K21" s="368">
        <v>97</v>
      </c>
      <c r="L21" s="368">
        <f t="shared" si="0"/>
        <v>576</v>
      </c>
      <c r="M21" s="368"/>
      <c r="N21" s="368"/>
      <c r="O21" s="371"/>
    </row>
    <row r="22" spans="1:15" ht="14.25">
      <c r="A22" s="367" t="s">
        <v>946</v>
      </c>
      <c r="B22" s="368" t="s">
        <v>1090</v>
      </c>
      <c r="C22" s="368">
        <v>45</v>
      </c>
      <c r="D22" s="369" t="s">
        <v>947</v>
      </c>
      <c r="E22" s="369" t="s">
        <v>386</v>
      </c>
      <c r="F22" s="323">
        <v>97</v>
      </c>
      <c r="G22" s="323">
        <v>94</v>
      </c>
      <c r="H22" s="323">
        <v>92</v>
      </c>
      <c r="I22" s="323">
        <v>100</v>
      </c>
      <c r="J22" s="323">
        <v>97</v>
      </c>
      <c r="K22" s="323">
        <v>96</v>
      </c>
      <c r="L22" s="368">
        <f t="shared" si="0"/>
        <v>576</v>
      </c>
      <c r="M22" s="368"/>
      <c r="N22" s="368"/>
      <c r="O22" s="323"/>
    </row>
    <row r="23" spans="1:15" ht="14.25">
      <c r="A23" s="367" t="s">
        <v>948</v>
      </c>
      <c r="B23" s="368" t="s">
        <v>72</v>
      </c>
      <c r="C23" s="369">
        <v>10</v>
      </c>
      <c r="D23" s="369" t="s">
        <v>614</v>
      </c>
      <c r="E23" s="368" t="s">
        <v>238</v>
      </c>
      <c r="F23" s="368">
        <v>93</v>
      </c>
      <c r="G23" s="368">
        <v>95</v>
      </c>
      <c r="H23" s="368">
        <v>98</v>
      </c>
      <c r="I23" s="368">
        <v>97</v>
      </c>
      <c r="J23" s="368">
        <v>97</v>
      </c>
      <c r="K23" s="368">
        <v>96</v>
      </c>
      <c r="L23" s="370">
        <f t="shared" si="0"/>
        <v>576</v>
      </c>
      <c r="M23" s="370"/>
      <c r="N23" s="370"/>
      <c r="O23" s="323"/>
    </row>
    <row r="24" spans="1:15" ht="14.25">
      <c r="A24" s="367" t="s">
        <v>949</v>
      </c>
      <c r="B24" s="368" t="s">
        <v>1090</v>
      </c>
      <c r="C24" s="369">
        <v>14</v>
      </c>
      <c r="D24" s="369" t="s">
        <v>253</v>
      </c>
      <c r="E24" s="369" t="s">
        <v>234</v>
      </c>
      <c r="F24" s="368">
        <v>96</v>
      </c>
      <c r="G24" s="368">
        <v>96</v>
      </c>
      <c r="H24" s="368">
        <v>94</v>
      </c>
      <c r="I24" s="368">
        <v>97</v>
      </c>
      <c r="J24" s="368">
        <v>97</v>
      </c>
      <c r="K24" s="368">
        <v>96</v>
      </c>
      <c r="L24" s="368">
        <f t="shared" si="0"/>
        <v>576</v>
      </c>
      <c r="M24" s="368"/>
      <c r="N24" s="368"/>
      <c r="O24" s="371"/>
    </row>
    <row r="25" spans="1:15" ht="14.25">
      <c r="A25" s="367" t="s">
        <v>950</v>
      </c>
      <c r="B25" s="368" t="s">
        <v>72</v>
      </c>
      <c r="C25" s="369">
        <v>11</v>
      </c>
      <c r="D25" s="368" t="s">
        <v>951</v>
      </c>
      <c r="E25" s="368" t="s">
        <v>231</v>
      </c>
      <c r="F25" s="368">
        <v>96</v>
      </c>
      <c r="G25" s="368">
        <v>95</v>
      </c>
      <c r="H25" s="368">
        <v>96</v>
      </c>
      <c r="I25" s="368">
        <v>94</v>
      </c>
      <c r="J25" s="368">
        <v>97</v>
      </c>
      <c r="K25" s="368">
        <v>97</v>
      </c>
      <c r="L25" s="370">
        <f t="shared" si="0"/>
        <v>575</v>
      </c>
      <c r="M25" s="370"/>
      <c r="N25" s="370"/>
      <c r="O25" s="323"/>
    </row>
    <row r="26" spans="1:15" ht="14.25">
      <c r="A26" s="367" t="s">
        <v>952</v>
      </c>
      <c r="B26" s="264" t="s">
        <v>1091</v>
      </c>
      <c r="C26" s="264">
        <v>44</v>
      </c>
      <c r="D26" s="262" t="s">
        <v>953</v>
      </c>
      <c r="E26" s="262" t="s">
        <v>954</v>
      </c>
      <c r="F26" s="262">
        <v>96</v>
      </c>
      <c r="G26" s="262">
        <v>96</v>
      </c>
      <c r="H26" s="262">
        <v>96</v>
      </c>
      <c r="I26" s="262">
        <v>96</v>
      </c>
      <c r="J26" s="262">
        <v>99</v>
      </c>
      <c r="K26" s="262">
        <v>92</v>
      </c>
      <c r="L26" s="264">
        <f t="shared" si="0"/>
        <v>575</v>
      </c>
      <c r="M26" s="264"/>
      <c r="N26" s="264"/>
      <c r="O26" s="262" t="s">
        <v>1093</v>
      </c>
    </row>
    <row r="27" spans="1:15" ht="14.25">
      <c r="A27" s="367" t="s">
        <v>955</v>
      </c>
      <c r="B27" s="368" t="s">
        <v>72</v>
      </c>
      <c r="C27" s="369">
        <v>8</v>
      </c>
      <c r="D27" s="368" t="s">
        <v>595</v>
      </c>
      <c r="E27" s="368" t="s">
        <v>236</v>
      </c>
      <c r="F27" s="368">
        <v>94</v>
      </c>
      <c r="G27" s="368">
        <v>97</v>
      </c>
      <c r="H27" s="368">
        <v>97</v>
      </c>
      <c r="I27" s="368">
        <v>96</v>
      </c>
      <c r="J27" s="368">
        <v>92</v>
      </c>
      <c r="K27" s="368">
        <v>98</v>
      </c>
      <c r="L27" s="370">
        <f t="shared" si="0"/>
        <v>574</v>
      </c>
      <c r="M27" s="370"/>
      <c r="N27" s="370"/>
      <c r="O27" s="323"/>
    </row>
    <row r="28" spans="1:15" ht="14.25">
      <c r="A28" s="367" t="s">
        <v>956</v>
      </c>
      <c r="B28" s="368" t="s">
        <v>1092</v>
      </c>
      <c r="C28" s="368">
        <v>45</v>
      </c>
      <c r="D28" s="369" t="s">
        <v>957</v>
      </c>
      <c r="E28" s="369" t="s">
        <v>581</v>
      </c>
      <c r="F28" s="323">
        <v>95</v>
      </c>
      <c r="G28" s="323">
        <v>94</v>
      </c>
      <c r="H28" s="323">
        <v>96</v>
      </c>
      <c r="I28" s="323">
        <v>93</v>
      </c>
      <c r="J28" s="323">
        <v>96</v>
      </c>
      <c r="K28" s="323">
        <v>99</v>
      </c>
      <c r="L28" s="368">
        <f t="shared" si="0"/>
        <v>573</v>
      </c>
      <c r="M28" s="368"/>
      <c r="N28" s="368"/>
      <c r="O28" s="323" t="s">
        <v>1094</v>
      </c>
    </row>
    <row r="29" spans="1:15" ht="14.25">
      <c r="A29" s="367" t="s">
        <v>958</v>
      </c>
      <c r="B29" s="264" t="s">
        <v>1091</v>
      </c>
      <c r="C29" s="279">
        <v>12</v>
      </c>
      <c r="D29" s="264" t="s">
        <v>959</v>
      </c>
      <c r="E29" s="264" t="s">
        <v>235</v>
      </c>
      <c r="F29" s="264">
        <v>99</v>
      </c>
      <c r="G29" s="264">
        <v>92</v>
      </c>
      <c r="H29" s="264">
        <v>97</v>
      </c>
      <c r="I29" s="264">
        <v>95</v>
      </c>
      <c r="J29" s="264">
        <v>93</v>
      </c>
      <c r="K29" s="264">
        <v>97</v>
      </c>
      <c r="L29" s="264">
        <f t="shared" si="0"/>
        <v>573</v>
      </c>
      <c r="M29" s="264"/>
      <c r="N29" s="264"/>
      <c r="O29" s="271"/>
    </row>
    <row r="30" spans="1:15" ht="14.25">
      <c r="A30" s="367" t="s">
        <v>960</v>
      </c>
      <c r="B30" s="264" t="s">
        <v>1091</v>
      </c>
      <c r="C30" s="279">
        <v>3</v>
      </c>
      <c r="D30" s="279" t="s">
        <v>961</v>
      </c>
      <c r="E30" s="279" t="s">
        <v>337</v>
      </c>
      <c r="F30" s="264">
        <v>98</v>
      </c>
      <c r="G30" s="264">
        <v>96</v>
      </c>
      <c r="H30" s="264">
        <v>98</v>
      </c>
      <c r="I30" s="264">
        <v>94</v>
      </c>
      <c r="J30" s="264">
        <v>93</v>
      </c>
      <c r="K30" s="264">
        <v>94</v>
      </c>
      <c r="L30" s="264">
        <f t="shared" si="0"/>
        <v>573</v>
      </c>
      <c r="M30" s="264"/>
      <c r="N30" s="264"/>
      <c r="O30" s="268"/>
    </row>
    <row r="31" spans="1:15" ht="14.25">
      <c r="A31" s="367" t="s">
        <v>962</v>
      </c>
      <c r="B31" s="368" t="s">
        <v>72</v>
      </c>
      <c r="C31" s="369">
        <v>7</v>
      </c>
      <c r="D31" s="368" t="s">
        <v>963</v>
      </c>
      <c r="E31" s="368" t="s">
        <v>242</v>
      </c>
      <c r="F31" s="368">
        <v>95</v>
      </c>
      <c r="G31" s="368">
        <v>98</v>
      </c>
      <c r="H31" s="368">
        <v>99</v>
      </c>
      <c r="I31" s="368">
        <v>95</v>
      </c>
      <c r="J31" s="368">
        <v>92</v>
      </c>
      <c r="K31" s="368">
        <v>94</v>
      </c>
      <c r="L31" s="370">
        <f t="shared" si="0"/>
        <v>573</v>
      </c>
      <c r="M31" s="370"/>
      <c r="N31" s="370"/>
      <c r="O31" s="323"/>
    </row>
    <row r="32" spans="1:15" ht="14.25">
      <c r="A32" s="367" t="s">
        <v>964</v>
      </c>
      <c r="B32" s="368" t="s">
        <v>1090</v>
      </c>
      <c r="C32" s="369">
        <v>12</v>
      </c>
      <c r="D32" s="369" t="s">
        <v>965</v>
      </c>
      <c r="E32" s="369" t="s">
        <v>235</v>
      </c>
      <c r="F32" s="368">
        <v>93</v>
      </c>
      <c r="G32" s="368">
        <v>97</v>
      </c>
      <c r="H32" s="368">
        <v>96</v>
      </c>
      <c r="I32" s="368">
        <v>97</v>
      </c>
      <c r="J32" s="368">
        <v>97</v>
      </c>
      <c r="K32" s="368">
        <v>93</v>
      </c>
      <c r="L32" s="368">
        <f t="shared" si="0"/>
        <v>573</v>
      </c>
      <c r="M32" s="368"/>
      <c r="N32" s="368"/>
      <c r="O32" s="371"/>
    </row>
    <row r="33" spans="1:15" ht="14.25">
      <c r="A33" s="367" t="s">
        <v>966</v>
      </c>
      <c r="B33" s="264" t="s">
        <v>1091</v>
      </c>
      <c r="C33" s="279">
        <v>6</v>
      </c>
      <c r="D33" s="279" t="s">
        <v>967</v>
      </c>
      <c r="E33" s="264" t="s">
        <v>954</v>
      </c>
      <c r="F33" s="264">
        <v>99</v>
      </c>
      <c r="G33" s="264">
        <v>94</v>
      </c>
      <c r="H33" s="264">
        <v>95</v>
      </c>
      <c r="I33" s="264">
        <v>95</v>
      </c>
      <c r="J33" s="264">
        <v>97</v>
      </c>
      <c r="K33" s="264">
        <v>93</v>
      </c>
      <c r="L33" s="264">
        <f t="shared" si="0"/>
        <v>573</v>
      </c>
      <c r="M33" s="264"/>
      <c r="N33" s="264"/>
      <c r="O33" s="264"/>
    </row>
    <row r="34" spans="1:15" ht="14.25">
      <c r="A34" s="367" t="s">
        <v>968</v>
      </c>
      <c r="B34" s="368" t="s">
        <v>72</v>
      </c>
      <c r="C34" s="368">
        <v>33</v>
      </c>
      <c r="D34" s="368" t="s">
        <v>265</v>
      </c>
      <c r="E34" s="368" t="s">
        <v>236</v>
      </c>
      <c r="F34" s="323">
        <v>96</v>
      </c>
      <c r="G34" s="323">
        <v>97</v>
      </c>
      <c r="H34" s="323">
        <v>97</v>
      </c>
      <c r="I34" s="323">
        <v>96</v>
      </c>
      <c r="J34" s="323">
        <v>96</v>
      </c>
      <c r="K34" s="368">
        <v>91</v>
      </c>
      <c r="L34" s="370">
        <f t="shared" si="0"/>
        <v>573</v>
      </c>
      <c r="M34" s="370"/>
      <c r="N34" s="370"/>
      <c r="O34" s="323"/>
    </row>
    <row r="35" spans="1:15" ht="14.25">
      <c r="A35" s="367" t="s">
        <v>969</v>
      </c>
      <c r="B35" s="368" t="s">
        <v>72</v>
      </c>
      <c r="C35" s="368">
        <v>28</v>
      </c>
      <c r="D35" s="368" t="s">
        <v>970</v>
      </c>
      <c r="E35" s="368" t="s">
        <v>971</v>
      </c>
      <c r="F35" s="323">
        <v>97</v>
      </c>
      <c r="G35" s="323">
        <v>95</v>
      </c>
      <c r="H35" s="323">
        <v>93</v>
      </c>
      <c r="I35" s="323">
        <v>95</v>
      </c>
      <c r="J35" s="323">
        <v>96</v>
      </c>
      <c r="K35" s="368">
        <v>96</v>
      </c>
      <c r="L35" s="370">
        <f t="shared" si="0"/>
        <v>572</v>
      </c>
      <c r="M35" s="370"/>
      <c r="N35" s="370"/>
      <c r="O35" s="323"/>
    </row>
    <row r="36" spans="1:15" ht="14.25">
      <c r="A36" s="367" t="s">
        <v>972</v>
      </c>
      <c r="B36" s="264" t="s">
        <v>1091</v>
      </c>
      <c r="C36" s="279">
        <v>7</v>
      </c>
      <c r="D36" s="264" t="s">
        <v>726</v>
      </c>
      <c r="E36" s="264" t="s">
        <v>242</v>
      </c>
      <c r="F36" s="264">
        <v>95</v>
      </c>
      <c r="G36" s="264">
        <v>92</v>
      </c>
      <c r="H36" s="264">
        <v>99</v>
      </c>
      <c r="I36" s="264">
        <v>95</v>
      </c>
      <c r="J36" s="264">
        <v>97</v>
      </c>
      <c r="K36" s="264">
        <v>94</v>
      </c>
      <c r="L36" s="264">
        <f t="shared" si="0"/>
        <v>572</v>
      </c>
      <c r="M36" s="264"/>
      <c r="N36" s="264"/>
      <c r="O36" s="268"/>
    </row>
    <row r="37" spans="1:15" ht="14.25">
      <c r="A37" s="367" t="s">
        <v>973</v>
      </c>
      <c r="B37" s="368" t="s">
        <v>1092</v>
      </c>
      <c r="C37" s="368">
        <v>39</v>
      </c>
      <c r="D37" s="369" t="s">
        <v>974</v>
      </c>
      <c r="E37" s="369" t="s">
        <v>234</v>
      </c>
      <c r="F37" s="323">
        <v>94</v>
      </c>
      <c r="G37" s="323">
        <v>97</v>
      </c>
      <c r="H37" s="323">
        <v>94</v>
      </c>
      <c r="I37" s="323">
        <v>97</v>
      </c>
      <c r="J37" s="323">
        <v>96</v>
      </c>
      <c r="K37" s="323">
        <v>94</v>
      </c>
      <c r="L37" s="368">
        <f t="shared" si="0"/>
        <v>572</v>
      </c>
      <c r="M37" s="368"/>
      <c r="N37" s="368"/>
      <c r="O37" s="323"/>
    </row>
    <row r="38" spans="1:15" ht="14.25">
      <c r="A38" s="367" t="s">
        <v>975</v>
      </c>
      <c r="B38" s="368" t="s">
        <v>1092</v>
      </c>
      <c r="C38" s="369">
        <v>8</v>
      </c>
      <c r="D38" s="369" t="s">
        <v>266</v>
      </c>
      <c r="E38" s="369" t="s">
        <v>236</v>
      </c>
      <c r="F38" s="368">
        <v>96</v>
      </c>
      <c r="G38" s="368">
        <v>93</v>
      </c>
      <c r="H38" s="368">
        <v>97</v>
      </c>
      <c r="I38" s="368">
        <v>94</v>
      </c>
      <c r="J38" s="368">
        <v>95</v>
      </c>
      <c r="K38" s="368">
        <v>96</v>
      </c>
      <c r="L38" s="368">
        <f aca="true" t="shared" si="2" ref="L38:L69">SUM(F38:K38)</f>
        <v>571</v>
      </c>
      <c r="M38" s="368"/>
      <c r="N38" s="368"/>
      <c r="O38" s="368"/>
    </row>
    <row r="39" spans="1:15" ht="14.25">
      <c r="A39" s="367" t="s">
        <v>976</v>
      </c>
      <c r="B39" s="368" t="s">
        <v>1092</v>
      </c>
      <c r="C39" s="368">
        <v>28</v>
      </c>
      <c r="D39" s="369" t="s">
        <v>251</v>
      </c>
      <c r="E39" s="369" t="s">
        <v>231</v>
      </c>
      <c r="F39" s="323">
        <v>97</v>
      </c>
      <c r="G39" s="323">
        <v>97</v>
      </c>
      <c r="H39" s="323">
        <v>96</v>
      </c>
      <c r="I39" s="323">
        <v>92</v>
      </c>
      <c r="J39" s="323">
        <v>93</v>
      </c>
      <c r="K39" s="323">
        <v>96</v>
      </c>
      <c r="L39" s="368">
        <f t="shared" si="2"/>
        <v>571</v>
      </c>
      <c r="M39" s="368"/>
      <c r="N39" s="368"/>
      <c r="O39" s="323"/>
    </row>
    <row r="40" spans="1:15" ht="14.25">
      <c r="A40" s="367" t="s">
        <v>977</v>
      </c>
      <c r="B40" s="264" t="s">
        <v>1091</v>
      </c>
      <c r="C40" s="264">
        <v>37</v>
      </c>
      <c r="D40" s="262" t="s">
        <v>978</v>
      </c>
      <c r="E40" s="262" t="s">
        <v>235</v>
      </c>
      <c r="F40" s="262">
        <v>94</v>
      </c>
      <c r="G40" s="262">
        <v>94</v>
      </c>
      <c r="H40" s="262">
        <v>95</v>
      </c>
      <c r="I40" s="262">
        <v>97</v>
      </c>
      <c r="J40" s="262">
        <v>97</v>
      </c>
      <c r="K40" s="262">
        <v>94</v>
      </c>
      <c r="L40" s="264">
        <f t="shared" si="2"/>
        <v>571</v>
      </c>
      <c r="M40" s="264"/>
      <c r="N40" s="264"/>
      <c r="O40" s="262"/>
    </row>
    <row r="41" spans="1:15" ht="14.25">
      <c r="A41" s="367" t="s">
        <v>979</v>
      </c>
      <c r="B41" s="368" t="s">
        <v>72</v>
      </c>
      <c r="C41" s="368">
        <v>38</v>
      </c>
      <c r="D41" s="368" t="s">
        <v>380</v>
      </c>
      <c r="E41" s="368" t="s">
        <v>366</v>
      </c>
      <c r="F41" s="323">
        <v>95</v>
      </c>
      <c r="G41" s="323">
        <v>96</v>
      </c>
      <c r="H41" s="323">
        <v>96</v>
      </c>
      <c r="I41" s="323">
        <v>94</v>
      </c>
      <c r="J41" s="323">
        <v>94</v>
      </c>
      <c r="K41" s="368">
        <v>95</v>
      </c>
      <c r="L41" s="370">
        <f t="shared" si="2"/>
        <v>570</v>
      </c>
      <c r="M41" s="370"/>
      <c r="N41" s="370"/>
      <c r="O41" s="323"/>
    </row>
    <row r="42" spans="1:15" ht="14.25">
      <c r="A42" s="367" t="s">
        <v>980</v>
      </c>
      <c r="B42" s="368" t="s">
        <v>1090</v>
      </c>
      <c r="C42" s="369">
        <v>3</v>
      </c>
      <c r="D42" s="369" t="s">
        <v>981</v>
      </c>
      <c r="E42" s="369" t="s">
        <v>337</v>
      </c>
      <c r="F42" s="368">
        <v>91</v>
      </c>
      <c r="G42" s="368">
        <v>96</v>
      </c>
      <c r="H42" s="368">
        <v>96</v>
      </c>
      <c r="I42" s="368">
        <v>95</v>
      </c>
      <c r="J42" s="368">
        <v>99</v>
      </c>
      <c r="K42" s="368">
        <v>93</v>
      </c>
      <c r="L42" s="368">
        <f t="shared" si="2"/>
        <v>570</v>
      </c>
      <c r="M42" s="368"/>
      <c r="N42" s="368"/>
      <c r="O42" s="370"/>
    </row>
    <row r="43" spans="1:15" ht="14.25">
      <c r="A43" s="367" t="s">
        <v>982</v>
      </c>
      <c r="B43" s="368" t="s">
        <v>1090</v>
      </c>
      <c r="C43" s="369">
        <v>7</v>
      </c>
      <c r="D43" s="369" t="s">
        <v>814</v>
      </c>
      <c r="E43" s="369" t="s">
        <v>242</v>
      </c>
      <c r="F43" s="368">
        <v>97</v>
      </c>
      <c r="G43" s="368">
        <v>95</v>
      </c>
      <c r="H43" s="368">
        <v>95</v>
      </c>
      <c r="I43" s="368">
        <v>97</v>
      </c>
      <c r="J43" s="368">
        <v>96</v>
      </c>
      <c r="K43" s="368">
        <v>90</v>
      </c>
      <c r="L43" s="368">
        <f t="shared" si="2"/>
        <v>570</v>
      </c>
      <c r="M43" s="368"/>
      <c r="N43" s="368"/>
      <c r="O43" s="370"/>
    </row>
    <row r="44" spans="1:15" ht="14.25">
      <c r="A44" s="367" t="s">
        <v>983</v>
      </c>
      <c r="B44" s="264" t="s">
        <v>1091</v>
      </c>
      <c r="C44" s="279">
        <v>13</v>
      </c>
      <c r="D44" s="264" t="s">
        <v>984</v>
      </c>
      <c r="E44" s="264" t="s">
        <v>985</v>
      </c>
      <c r="F44" s="264">
        <v>94</v>
      </c>
      <c r="G44" s="264">
        <v>97</v>
      </c>
      <c r="H44" s="264">
        <v>95</v>
      </c>
      <c r="I44" s="264">
        <v>97</v>
      </c>
      <c r="J44" s="264">
        <v>89</v>
      </c>
      <c r="K44" s="264">
        <v>97</v>
      </c>
      <c r="L44" s="264">
        <f t="shared" si="2"/>
        <v>569</v>
      </c>
      <c r="M44" s="264"/>
      <c r="N44" s="264"/>
      <c r="O44" s="271"/>
    </row>
    <row r="45" spans="1:15" ht="14.25">
      <c r="A45" s="367" t="s">
        <v>986</v>
      </c>
      <c r="B45" s="368" t="s">
        <v>72</v>
      </c>
      <c r="C45" s="368">
        <v>17</v>
      </c>
      <c r="D45" s="368" t="s">
        <v>987</v>
      </c>
      <c r="E45" s="368" t="s">
        <v>331</v>
      </c>
      <c r="F45" s="323">
        <v>95</v>
      </c>
      <c r="G45" s="323">
        <v>96</v>
      </c>
      <c r="H45" s="323">
        <v>92</v>
      </c>
      <c r="I45" s="323">
        <v>96</v>
      </c>
      <c r="J45" s="323">
        <v>94</v>
      </c>
      <c r="K45" s="368">
        <v>96</v>
      </c>
      <c r="L45" s="370">
        <f t="shared" si="2"/>
        <v>569</v>
      </c>
      <c r="M45" s="370"/>
      <c r="N45" s="370"/>
      <c r="O45" s="323"/>
    </row>
    <row r="46" spans="1:15" ht="14.25">
      <c r="A46" s="367" t="s">
        <v>988</v>
      </c>
      <c r="B46" s="264" t="s">
        <v>1091</v>
      </c>
      <c r="C46" s="264">
        <v>38</v>
      </c>
      <c r="D46" s="262" t="s">
        <v>989</v>
      </c>
      <c r="E46" s="262" t="s">
        <v>985</v>
      </c>
      <c r="F46" s="262">
        <v>96</v>
      </c>
      <c r="G46" s="262">
        <v>94</v>
      </c>
      <c r="H46" s="262">
        <v>90</v>
      </c>
      <c r="I46" s="262">
        <v>98</v>
      </c>
      <c r="J46" s="262">
        <v>98</v>
      </c>
      <c r="K46" s="262">
        <v>93</v>
      </c>
      <c r="L46" s="264">
        <f t="shared" si="2"/>
        <v>569</v>
      </c>
      <c r="M46" s="264"/>
      <c r="N46" s="264"/>
      <c r="O46" s="262"/>
    </row>
    <row r="47" spans="1:15" ht="14.25">
      <c r="A47" s="367" t="s">
        <v>990</v>
      </c>
      <c r="B47" s="368" t="s">
        <v>72</v>
      </c>
      <c r="C47" s="369">
        <v>14</v>
      </c>
      <c r="D47" s="368" t="s">
        <v>991</v>
      </c>
      <c r="E47" s="368" t="s">
        <v>234</v>
      </c>
      <c r="F47" s="368">
        <v>95</v>
      </c>
      <c r="G47" s="368">
        <v>93</v>
      </c>
      <c r="H47" s="368">
        <v>94</v>
      </c>
      <c r="I47" s="368">
        <v>94</v>
      </c>
      <c r="J47" s="368">
        <v>95</v>
      </c>
      <c r="K47" s="368">
        <v>97</v>
      </c>
      <c r="L47" s="370">
        <f t="shared" si="2"/>
        <v>568</v>
      </c>
      <c r="M47" s="370"/>
      <c r="N47" s="370"/>
      <c r="O47" s="323"/>
    </row>
    <row r="48" spans="1:15" ht="14.25">
      <c r="A48" s="367" t="s">
        <v>992</v>
      </c>
      <c r="B48" s="368" t="s">
        <v>1090</v>
      </c>
      <c r="C48" s="369">
        <v>5</v>
      </c>
      <c r="D48" s="369" t="s">
        <v>692</v>
      </c>
      <c r="E48" s="369" t="s">
        <v>342</v>
      </c>
      <c r="F48" s="368">
        <v>93</v>
      </c>
      <c r="G48" s="368">
        <v>95</v>
      </c>
      <c r="H48" s="368">
        <v>93</v>
      </c>
      <c r="I48" s="368">
        <v>98</v>
      </c>
      <c r="J48" s="368">
        <v>93</v>
      </c>
      <c r="K48" s="368">
        <v>96</v>
      </c>
      <c r="L48" s="368">
        <f t="shared" si="2"/>
        <v>568</v>
      </c>
      <c r="M48" s="368"/>
      <c r="N48" s="368"/>
      <c r="O48" s="370"/>
    </row>
    <row r="49" spans="1:15" ht="14.25">
      <c r="A49" s="367" t="s">
        <v>993</v>
      </c>
      <c r="B49" s="368" t="s">
        <v>72</v>
      </c>
      <c r="C49" s="368">
        <v>31</v>
      </c>
      <c r="D49" s="368" t="s">
        <v>836</v>
      </c>
      <c r="E49" s="368" t="s">
        <v>276</v>
      </c>
      <c r="F49" s="323">
        <v>96</v>
      </c>
      <c r="G49" s="323">
        <v>92</v>
      </c>
      <c r="H49" s="323">
        <v>93</v>
      </c>
      <c r="I49" s="323">
        <v>96</v>
      </c>
      <c r="J49" s="323">
        <v>96</v>
      </c>
      <c r="K49" s="368">
        <v>95</v>
      </c>
      <c r="L49" s="370">
        <f t="shared" si="2"/>
        <v>568</v>
      </c>
      <c r="M49" s="370"/>
      <c r="N49" s="370"/>
      <c r="O49" s="323"/>
    </row>
    <row r="50" spans="1:15" ht="14.25">
      <c r="A50" s="367" t="s">
        <v>994</v>
      </c>
      <c r="B50" s="368" t="s">
        <v>1090</v>
      </c>
      <c r="C50" s="368">
        <v>20</v>
      </c>
      <c r="D50" s="369" t="s">
        <v>995</v>
      </c>
      <c r="E50" s="369" t="s">
        <v>346</v>
      </c>
      <c r="F50" s="323">
        <v>92</v>
      </c>
      <c r="G50" s="323">
        <v>97</v>
      </c>
      <c r="H50" s="323">
        <v>93</v>
      </c>
      <c r="I50" s="323">
        <v>96</v>
      </c>
      <c r="J50" s="323">
        <v>96</v>
      </c>
      <c r="K50" s="323">
        <v>94</v>
      </c>
      <c r="L50" s="368">
        <f t="shared" si="2"/>
        <v>568</v>
      </c>
      <c r="M50" s="368"/>
      <c r="N50" s="368"/>
      <c r="O50" s="323"/>
    </row>
    <row r="51" spans="1:15" ht="14.25">
      <c r="A51" s="367" t="s">
        <v>996</v>
      </c>
      <c r="B51" s="368" t="s">
        <v>1092</v>
      </c>
      <c r="C51" s="368">
        <v>31</v>
      </c>
      <c r="D51" s="369" t="s">
        <v>293</v>
      </c>
      <c r="E51" s="369" t="s">
        <v>276</v>
      </c>
      <c r="F51" s="323">
        <v>93</v>
      </c>
      <c r="G51" s="323">
        <v>97</v>
      </c>
      <c r="H51" s="323">
        <v>94</v>
      </c>
      <c r="I51" s="323">
        <v>95</v>
      </c>
      <c r="J51" s="323">
        <v>96</v>
      </c>
      <c r="K51" s="323">
        <v>93</v>
      </c>
      <c r="L51" s="368">
        <f t="shared" si="2"/>
        <v>568</v>
      </c>
      <c r="M51" s="368"/>
      <c r="N51" s="368"/>
      <c r="O51" s="323"/>
    </row>
    <row r="52" spans="1:15" ht="14.25">
      <c r="A52" s="367" t="s">
        <v>997</v>
      </c>
      <c r="B52" s="368" t="s">
        <v>1090</v>
      </c>
      <c r="C52" s="368">
        <v>46</v>
      </c>
      <c r="D52" s="369" t="s">
        <v>998</v>
      </c>
      <c r="E52" s="369" t="s">
        <v>236</v>
      </c>
      <c r="F52" s="323">
        <v>94</v>
      </c>
      <c r="G52" s="323">
        <v>97</v>
      </c>
      <c r="H52" s="323">
        <v>95</v>
      </c>
      <c r="I52" s="323">
        <v>93</v>
      </c>
      <c r="J52" s="323">
        <v>97</v>
      </c>
      <c r="K52" s="323">
        <v>92</v>
      </c>
      <c r="L52" s="368">
        <f t="shared" si="2"/>
        <v>568</v>
      </c>
      <c r="M52" s="368"/>
      <c r="N52" s="368"/>
      <c r="O52" s="323"/>
    </row>
    <row r="53" spans="1:15" ht="14.25">
      <c r="A53" s="367" t="s">
        <v>999</v>
      </c>
      <c r="B53" s="264" t="s">
        <v>1091</v>
      </c>
      <c r="C53" s="264">
        <v>35</v>
      </c>
      <c r="D53" s="262" t="s">
        <v>1000</v>
      </c>
      <c r="E53" s="262" t="s">
        <v>238</v>
      </c>
      <c r="F53" s="262">
        <v>95</v>
      </c>
      <c r="G53" s="262">
        <v>91</v>
      </c>
      <c r="H53" s="262">
        <v>95</v>
      </c>
      <c r="I53" s="262">
        <v>95</v>
      </c>
      <c r="J53" s="262">
        <v>92</v>
      </c>
      <c r="K53" s="262">
        <v>99</v>
      </c>
      <c r="L53" s="264">
        <f t="shared" si="2"/>
        <v>567</v>
      </c>
      <c r="M53" s="264"/>
      <c r="N53" s="264"/>
      <c r="O53" s="262"/>
    </row>
    <row r="54" spans="1:15" ht="14.25">
      <c r="A54" s="367" t="s">
        <v>1001</v>
      </c>
      <c r="B54" s="368" t="s">
        <v>72</v>
      </c>
      <c r="C54" s="368">
        <v>32</v>
      </c>
      <c r="D54" s="368" t="s">
        <v>272</v>
      </c>
      <c r="E54" s="368" t="s">
        <v>242</v>
      </c>
      <c r="F54" s="323">
        <v>93</v>
      </c>
      <c r="G54" s="323">
        <v>93</v>
      </c>
      <c r="H54" s="323">
        <v>93</v>
      </c>
      <c r="I54" s="323">
        <v>97</v>
      </c>
      <c r="J54" s="323">
        <v>96</v>
      </c>
      <c r="K54" s="368">
        <v>95</v>
      </c>
      <c r="L54" s="370">
        <f t="shared" si="2"/>
        <v>567</v>
      </c>
      <c r="M54" s="370"/>
      <c r="N54" s="370"/>
      <c r="O54" s="323"/>
    </row>
    <row r="55" spans="1:15" ht="14.25">
      <c r="A55" s="367" t="s">
        <v>1002</v>
      </c>
      <c r="B55" s="264" t="s">
        <v>1091</v>
      </c>
      <c r="C55" s="279">
        <v>5</v>
      </c>
      <c r="D55" s="279" t="s">
        <v>1003</v>
      </c>
      <c r="E55" s="264" t="s">
        <v>342</v>
      </c>
      <c r="F55" s="264">
        <v>93</v>
      </c>
      <c r="G55" s="264">
        <v>94</v>
      </c>
      <c r="H55" s="264">
        <v>95</v>
      </c>
      <c r="I55" s="264">
        <v>95</v>
      </c>
      <c r="J55" s="264">
        <v>95</v>
      </c>
      <c r="K55" s="264">
        <v>95</v>
      </c>
      <c r="L55" s="264">
        <f t="shared" si="2"/>
        <v>567</v>
      </c>
      <c r="M55" s="264"/>
      <c r="N55" s="264"/>
      <c r="O55" s="268"/>
    </row>
    <row r="56" spans="1:15" ht="14.25">
      <c r="A56" s="367" t="s">
        <v>1004</v>
      </c>
      <c r="B56" s="368" t="s">
        <v>1090</v>
      </c>
      <c r="C56" s="368">
        <v>30</v>
      </c>
      <c r="D56" s="369" t="s">
        <v>1005</v>
      </c>
      <c r="E56" s="369" t="s">
        <v>334</v>
      </c>
      <c r="F56" s="323">
        <v>92</v>
      </c>
      <c r="G56" s="323">
        <v>93</v>
      </c>
      <c r="H56" s="323">
        <v>97</v>
      </c>
      <c r="I56" s="323">
        <v>95</v>
      </c>
      <c r="J56" s="323">
        <v>97</v>
      </c>
      <c r="K56" s="323">
        <v>93</v>
      </c>
      <c r="L56" s="368">
        <f t="shared" si="2"/>
        <v>567</v>
      </c>
      <c r="M56" s="368"/>
      <c r="N56" s="368"/>
      <c r="O56" s="323"/>
    </row>
    <row r="57" spans="1:15" ht="14.25">
      <c r="A57" s="367" t="s">
        <v>1006</v>
      </c>
      <c r="B57" s="368" t="s">
        <v>1090</v>
      </c>
      <c r="C57" s="368">
        <v>42</v>
      </c>
      <c r="D57" s="369" t="s">
        <v>550</v>
      </c>
      <c r="E57" s="369" t="s">
        <v>331</v>
      </c>
      <c r="F57" s="323">
        <v>94</v>
      </c>
      <c r="G57" s="323">
        <v>95</v>
      </c>
      <c r="H57" s="323">
        <v>94</v>
      </c>
      <c r="I57" s="323">
        <v>94</v>
      </c>
      <c r="J57" s="323">
        <v>97</v>
      </c>
      <c r="K57" s="323">
        <v>93</v>
      </c>
      <c r="L57" s="368">
        <f t="shared" si="2"/>
        <v>567</v>
      </c>
      <c r="M57" s="368"/>
      <c r="N57" s="368"/>
      <c r="O57" s="323"/>
    </row>
    <row r="58" spans="1:15" ht="14.25">
      <c r="A58" s="367" t="s">
        <v>1007</v>
      </c>
      <c r="B58" s="264" t="s">
        <v>1091</v>
      </c>
      <c r="C58" s="279">
        <v>10</v>
      </c>
      <c r="D58" s="279" t="s">
        <v>1008</v>
      </c>
      <c r="E58" s="279" t="s">
        <v>238</v>
      </c>
      <c r="F58" s="264">
        <v>93</v>
      </c>
      <c r="G58" s="264">
        <v>95</v>
      </c>
      <c r="H58" s="264">
        <v>95</v>
      </c>
      <c r="I58" s="264">
        <v>98</v>
      </c>
      <c r="J58" s="264">
        <v>94</v>
      </c>
      <c r="K58" s="264">
        <v>92</v>
      </c>
      <c r="L58" s="264">
        <f t="shared" si="2"/>
        <v>567</v>
      </c>
      <c r="M58" s="264"/>
      <c r="N58" s="264"/>
      <c r="O58" s="271"/>
    </row>
    <row r="59" spans="1:15" ht="14.25">
      <c r="A59" s="367" t="s">
        <v>1009</v>
      </c>
      <c r="B59" s="368" t="s">
        <v>1092</v>
      </c>
      <c r="C59" s="368">
        <v>4</v>
      </c>
      <c r="D59" s="369" t="s">
        <v>359</v>
      </c>
      <c r="E59" s="369" t="s">
        <v>357</v>
      </c>
      <c r="F59" s="368">
        <v>95</v>
      </c>
      <c r="G59" s="368">
        <v>96</v>
      </c>
      <c r="H59" s="368">
        <v>95</v>
      </c>
      <c r="I59" s="368">
        <v>96</v>
      </c>
      <c r="J59" s="368">
        <v>94</v>
      </c>
      <c r="K59" s="368">
        <v>91</v>
      </c>
      <c r="L59" s="368">
        <f t="shared" si="2"/>
        <v>567</v>
      </c>
      <c r="M59" s="368"/>
      <c r="N59" s="368"/>
      <c r="O59" s="371"/>
    </row>
    <row r="60" spans="1:15" ht="14.25">
      <c r="A60" s="367" t="s">
        <v>1010</v>
      </c>
      <c r="B60" s="368" t="s">
        <v>72</v>
      </c>
      <c r="C60" s="368">
        <v>21</v>
      </c>
      <c r="D60" s="368" t="s">
        <v>742</v>
      </c>
      <c r="E60" s="368" t="s">
        <v>627</v>
      </c>
      <c r="F60" s="323">
        <v>95</v>
      </c>
      <c r="G60" s="323">
        <v>93</v>
      </c>
      <c r="H60" s="323">
        <v>95</v>
      </c>
      <c r="I60" s="323">
        <v>94</v>
      </c>
      <c r="J60" s="323">
        <v>96</v>
      </c>
      <c r="K60" s="368">
        <v>93</v>
      </c>
      <c r="L60" s="370">
        <f t="shared" si="2"/>
        <v>566</v>
      </c>
      <c r="M60" s="370"/>
      <c r="N60" s="370"/>
      <c r="O60" s="323" t="s">
        <v>1095</v>
      </c>
    </row>
    <row r="61" spans="1:15" ht="14.25">
      <c r="A61" s="367" t="s">
        <v>1011</v>
      </c>
      <c r="B61" s="368" t="s">
        <v>72</v>
      </c>
      <c r="C61" s="368">
        <v>18</v>
      </c>
      <c r="D61" s="368" t="s">
        <v>628</v>
      </c>
      <c r="E61" s="368" t="s">
        <v>229</v>
      </c>
      <c r="F61" s="323">
        <v>94</v>
      </c>
      <c r="G61" s="323">
        <v>97</v>
      </c>
      <c r="H61" s="323">
        <v>91</v>
      </c>
      <c r="I61" s="323">
        <v>96</v>
      </c>
      <c r="J61" s="323">
        <v>95</v>
      </c>
      <c r="K61" s="368">
        <v>93</v>
      </c>
      <c r="L61" s="370">
        <f t="shared" si="2"/>
        <v>566</v>
      </c>
      <c r="M61" s="370"/>
      <c r="N61" s="370"/>
      <c r="O61" s="323"/>
    </row>
    <row r="62" spans="1:15" ht="14.25">
      <c r="A62" s="367" t="s">
        <v>1012</v>
      </c>
      <c r="B62" s="368" t="s">
        <v>1090</v>
      </c>
      <c r="C62" s="368">
        <v>4</v>
      </c>
      <c r="D62" s="369" t="s">
        <v>1013</v>
      </c>
      <c r="E62" s="369" t="s">
        <v>383</v>
      </c>
      <c r="F62" s="368">
        <v>97</v>
      </c>
      <c r="G62" s="368">
        <v>96</v>
      </c>
      <c r="H62" s="368">
        <v>95</v>
      </c>
      <c r="I62" s="368">
        <v>96</v>
      </c>
      <c r="J62" s="368">
        <v>94</v>
      </c>
      <c r="K62" s="368">
        <v>88</v>
      </c>
      <c r="L62" s="368">
        <f t="shared" si="2"/>
        <v>566</v>
      </c>
      <c r="M62" s="368"/>
      <c r="N62" s="368"/>
      <c r="O62" s="371"/>
    </row>
    <row r="63" spans="1:15" ht="14.25">
      <c r="A63" s="367" t="s">
        <v>1014</v>
      </c>
      <c r="B63" s="368" t="s">
        <v>72</v>
      </c>
      <c r="C63" s="368">
        <v>42</v>
      </c>
      <c r="D63" s="368" t="s">
        <v>1015</v>
      </c>
      <c r="E63" s="368" t="s">
        <v>229</v>
      </c>
      <c r="F63" s="323">
        <v>93</v>
      </c>
      <c r="G63" s="323">
        <v>96</v>
      </c>
      <c r="H63" s="323">
        <v>94</v>
      </c>
      <c r="I63" s="323">
        <v>95</v>
      </c>
      <c r="J63" s="323">
        <v>91</v>
      </c>
      <c r="K63" s="368">
        <v>96</v>
      </c>
      <c r="L63" s="370">
        <f t="shared" si="2"/>
        <v>565</v>
      </c>
      <c r="M63" s="370"/>
      <c r="N63" s="370"/>
      <c r="O63" s="323"/>
    </row>
    <row r="64" spans="1:15" ht="14.25">
      <c r="A64" s="367" t="s">
        <v>1016</v>
      </c>
      <c r="B64" s="368" t="s">
        <v>1092</v>
      </c>
      <c r="C64" s="369">
        <v>12</v>
      </c>
      <c r="D64" s="369" t="s">
        <v>257</v>
      </c>
      <c r="E64" s="369" t="s">
        <v>235</v>
      </c>
      <c r="F64" s="368">
        <v>94</v>
      </c>
      <c r="G64" s="368">
        <v>94</v>
      </c>
      <c r="H64" s="368">
        <v>94</v>
      </c>
      <c r="I64" s="368">
        <v>93</v>
      </c>
      <c r="J64" s="368">
        <v>95</v>
      </c>
      <c r="K64" s="368">
        <v>95</v>
      </c>
      <c r="L64" s="368">
        <f t="shared" si="2"/>
        <v>565</v>
      </c>
      <c r="M64" s="368"/>
      <c r="N64" s="368"/>
      <c r="O64" s="371"/>
    </row>
    <row r="65" spans="1:15" s="93" customFormat="1" ht="16.5" customHeight="1">
      <c r="A65" s="367" t="s">
        <v>1017</v>
      </c>
      <c r="B65" s="264" t="s">
        <v>1091</v>
      </c>
      <c r="C65" s="279">
        <v>14</v>
      </c>
      <c r="D65" s="279" t="s">
        <v>1018</v>
      </c>
      <c r="E65" s="264" t="s">
        <v>234</v>
      </c>
      <c r="F65" s="264">
        <v>93</v>
      </c>
      <c r="G65" s="264">
        <v>94</v>
      </c>
      <c r="H65" s="264">
        <v>96</v>
      </c>
      <c r="I65" s="264">
        <v>96</v>
      </c>
      <c r="J65" s="264">
        <v>91</v>
      </c>
      <c r="K65" s="264">
        <v>95</v>
      </c>
      <c r="L65" s="264">
        <f t="shared" si="2"/>
        <v>565</v>
      </c>
      <c r="M65" s="264"/>
      <c r="N65" s="264"/>
      <c r="O65" s="271"/>
    </row>
    <row r="66" spans="1:15" ht="14.25">
      <c r="A66" s="367" t="s">
        <v>1019</v>
      </c>
      <c r="B66" s="368" t="s">
        <v>1090</v>
      </c>
      <c r="C66" s="368">
        <v>16</v>
      </c>
      <c r="D66" s="369" t="s">
        <v>1020</v>
      </c>
      <c r="E66" s="369" t="s">
        <v>230</v>
      </c>
      <c r="F66" s="323">
        <v>94</v>
      </c>
      <c r="G66" s="323">
        <v>97</v>
      </c>
      <c r="H66" s="323">
        <v>94</v>
      </c>
      <c r="I66" s="323">
        <v>91</v>
      </c>
      <c r="J66" s="323">
        <v>95</v>
      </c>
      <c r="K66" s="323">
        <v>94</v>
      </c>
      <c r="L66" s="368">
        <f t="shared" si="2"/>
        <v>565</v>
      </c>
      <c r="M66" s="368"/>
      <c r="N66" s="368"/>
      <c r="O66" s="323"/>
    </row>
    <row r="67" spans="1:15" ht="14.25">
      <c r="A67" s="367" t="s">
        <v>1021</v>
      </c>
      <c r="B67" s="264" t="s">
        <v>1091</v>
      </c>
      <c r="C67" s="264">
        <v>45</v>
      </c>
      <c r="D67" s="262" t="s">
        <v>258</v>
      </c>
      <c r="E67" s="262" t="s">
        <v>235</v>
      </c>
      <c r="F67" s="262">
        <v>95</v>
      </c>
      <c r="G67" s="262">
        <v>94</v>
      </c>
      <c r="H67" s="262">
        <v>92</v>
      </c>
      <c r="I67" s="262">
        <v>95</v>
      </c>
      <c r="J67" s="262">
        <v>96</v>
      </c>
      <c r="K67" s="262">
        <v>93</v>
      </c>
      <c r="L67" s="264">
        <f t="shared" si="2"/>
        <v>565</v>
      </c>
      <c r="M67" s="264"/>
      <c r="N67" s="264"/>
      <c r="O67" s="262"/>
    </row>
    <row r="68" spans="1:15" ht="14.25">
      <c r="A68" s="367" t="s">
        <v>1022</v>
      </c>
      <c r="B68" s="368" t="s">
        <v>1090</v>
      </c>
      <c r="C68" s="368">
        <v>17</v>
      </c>
      <c r="D68" s="369" t="s">
        <v>1023</v>
      </c>
      <c r="E68" s="369" t="s">
        <v>331</v>
      </c>
      <c r="F68" s="323">
        <v>91</v>
      </c>
      <c r="G68" s="323">
        <v>96</v>
      </c>
      <c r="H68" s="323">
        <v>97</v>
      </c>
      <c r="I68" s="323">
        <v>95</v>
      </c>
      <c r="J68" s="323">
        <v>93</v>
      </c>
      <c r="K68" s="323">
        <v>93</v>
      </c>
      <c r="L68" s="368">
        <f t="shared" si="2"/>
        <v>565</v>
      </c>
      <c r="M68" s="368"/>
      <c r="N68" s="368"/>
      <c r="O68" s="323"/>
    </row>
    <row r="69" spans="1:15" ht="14.25">
      <c r="A69" s="367" t="s">
        <v>1024</v>
      </c>
      <c r="B69" s="264" t="s">
        <v>1091</v>
      </c>
      <c r="C69" s="264">
        <v>32</v>
      </c>
      <c r="D69" s="262" t="s">
        <v>1025</v>
      </c>
      <c r="E69" s="262" t="s">
        <v>342</v>
      </c>
      <c r="F69" s="262">
        <v>97</v>
      </c>
      <c r="G69" s="262">
        <v>95</v>
      </c>
      <c r="H69" s="262">
        <v>95</v>
      </c>
      <c r="I69" s="262">
        <v>92</v>
      </c>
      <c r="J69" s="262">
        <v>93</v>
      </c>
      <c r="K69" s="262">
        <v>93</v>
      </c>
      <c r="L69" s="264">
        <f t="shared" si="2"/>
        <v>565</v>
      </c>
      <c r="M69" s="264"/>
      <c r="N69" s="264"/>
      <c r="O69" s="262"/>
    </row>
    <row r="70" spans="1:15" ht="14.25">
      <c r="A70" s="367" t="s">
        <v>1026</v>
      </c>
      <c r="B70" s="264" t="s">
        <v>1091</v>
      </c>
      <c r="C70" s="264">
        <v>17</v>
      </c>
      <c r="D70" s="262" t="s">
        <v>1027</v>
      </c>
      <c r="E70" s="262" t="s">
        <v>331</v>
      </c>
      <c r="F70" s="262">
        <v>94</v>
      </c>
      <c r="G70" s="262">
        <v>99</v>
      </c>
      <c r="H70" s="262">
        <v>90</v>
      </c>
      <c r="I70" s="262">
        <v>91</v>
      </c>
      <c r="J70" s="262">
        <v>94</v>
      </c>
      <c r="K70" s="262">
        <v>96</v>
      </c>
      <c r="L70" s="264">
        <f aca="true" t="shared" si="3" ref="L70:L101">SUM(F70:K70)</f>
        <v>564</v>
      </c>
      <c r="M70" s="264"/>
      <c r="N70" s="264"/>
      <c r="O70" s="262"/>
    </row>
    <row r="71" spans="1:15" ht="14.25">
      <c r="A71" s="367" t="s">
        <v>1028</v>
      </c>
      <c r="B71" s="368" t="s">
        <v>72</v>
      </c>
      <c r="C71" s="368">
        <v>37</v>
      </c>
      <c r="D71" s="368" t="s">
        <v>256</v>
      </c>
      <c r="E71" s="368" t="s">
        <v>235</v>
      </c>
      <c r="F71" s="323">
        <v>95</v>
      </c>
      <c r="G71" s="323">
        <v>91</v>
      </c>
      <c r="H71" s="323">
        <v>95</v>
      </c>
      <c r="I71" s="323">
        <v>95</v>
      </c>
      <c r="J71" s="323">
        <v>96</v>
      </c>
      <c r="K71" s="368">
        <v>92</v>
      </c>
      <c r="L71" s="370">
        <f t="shared" si="3"/>
        <v>564</v>
      </c>
      <c r="M71" s="370"/>
      <c r="N71" s="370"/>
      <c r="O71" s="323"/>
    </row>
    <row r="72" spans="1:15" ht="14.25">
      <c r="A72" s="367" t="s">
        <v>1029</v>
      </c>
      <c r="B72" s="368" t="s">
        <v>1092</v>
      </c>
      <c r="C72" s="369">
        <v>10</v>
      </c>
      <c r="D72" s="369" t="s">
        <v>601</v>
      </c>
      <c r="E72" s="369" t="s">
        <v>238</v>
      </c>
      <c r="F72" s="368">
        <v>93</v>
      </c>
      <c r="G72" s="368">
        <v>91</v>
      </c>
      <c r="H72" s="368">
        <v>97</v>
      </c>
      <c r="I72" s="368">
        <v>96</v>
      </c>
      <c r="J72" s="368">
        <v>92</v>
      </c>
      <c r="K72" s="368">
        <v>94</v>
      </c>
      <c r="L72" s="368">
        <f t="shared" si="3"/>
        <v>563</v>
      </c>
      <c r="M72" s="368"/>
      <c r="N72" s="368"/>
      <c r="O72" s="371"/>
    </row>
    <row r="73" spans="1:15" ht="14.25">
      <c r="A73" s="367" t="s">
        <v>1030</v>
      </c>
      <c r="B73" s="368" t="s">
        <v>1090</v>
      </c>
      <c r="C73" s="368">
        <v>44</v>
      </c>
      <c r="D73" s="369" t="s">
        <v>1031</v>
      </c>
      <c r="E73" s="369" t="s">
        <v>230</v>
      </c>
      <c r="F73" s="323">
        <v>93</v>
      </c>
      <c r="G73" s="323">
        <v>95</v>
      </c>
      <c r="H73" s="323">
        <v>96</v>
      </c>
      <c r="I73" s="323">
        <v>95</v>
      </c>
      <c r="J73" s="323">
        <v>90</v>
      </c>
      <c r="K73" s="323">
        <v>94</v>
      </c>
      <c r="L73" s="368">
        <f t="shared" si="3"/>
        <v>563</v>
      </c>
      <c r="M73" s="368"/>
      <c r="N73" s="368"/>
      <c r="O73" s="323"/>
    </row>
    <row r="74" spans="1:15" ht="14.25">
      <c r="A74" s="367" t="s">
        <v>1032</v>
      </c>
      <c r="B74" s="368" t="s">
        <v>72</v>
      </c>
      <c r="C74" s="368">
        <v>39</v>
      </c>
      <c r="D74" s="368" t="s">
        <v>652</v>
      </c>
      <c r="E74" s="368" t="s">
        <v>234</v>
      </c>
      <c r="F74" s="323">
        <v>95</v>
      </c>
      <c r="G74" s="323">
        <v>95</v>
      </c>
      <c r="H74" s="323">
        <v>96</v>
      </c>
      <c r="I74" s="323">
        <v>94</v>
      </c>
      <c r="J74" s="323">
        <v>91</v>
      </c>
      <c r="K74" s="368">
        <v>92</v>
      </c>
      <c r="L74" s="370">
        <f t="shared" si="3"/>
        <v>563</v>
      </c>
      <c r="M74" s="370"/>
      <c r="N74" s="370"/>
      <c r="O74" s="323"/>
    </row>
    <row r="75" spans="1:15" ht="14.25">
      <c r="A75" s="367" t="s">
        <v>1033</v>
      </c>
      <c r="B75" s="368" t="s">
        <v>1092</v>
      </c>
      <c r="C75" s="368">
        <v>46</v>
      </c>
      <c r="D75" s="369" t="s">
        <v>1034</v>
      </c>
      <c r="E75" s="369" t="s">
        <v>1035</v>
      </c>
      <c r="F75" s="323">
        <v>89</v>
      </c>
      <c r="G75" s="323">
        <v>96</v>
      </c>
      <c r="H75" s="323">
        <v>97</v>
      </c>
      <c r="I75" s="323">
        <v>94</v>
      </c>
      <c r="J75" s="323">
        <v>93</v>
      </c>
      <c r="K75" s="323">
        <v>93</v>
      </c>
      <c r="L75" s="368">
        <f t="shared" si="3"/>
        <v>562</v>
      </c>
      <c r="M75" s="368"/>
      <c r="N75" s="368"/>
      <c r="O75" s="323"/>
    </row>
    <row r="76" spans="1:15" ht="14.25">
      <c r="A76" s="367" t="s">
        <v>1036</v>
      </c>
      <c r="B76" s="368" t="s">
        <v>1092</v>
      </c>
      <c r="C76" s="369">
        <v>14</v>
      </c>
      <c r="D76" s="369" t="s">
        <v>676</v>
      </c>
      <c r="E76" s="369" t="s">
        <v>234</v>
      </c>
      <c r="F76" s="368">
        <v>96</v>
      </c>
      <c r="G76" s="368">
        <v>94</v>
      </c>
      <c r="H76" s="368">
        <v>93</v>
      </c>
      <c r="I76" s="368">
        <v>96</v>
      </c>
      <c r="J76" s="368">
        <v>90</v>
      </c>
      <c r="K76" s="368">
        <v>93</v>
      </c>
      <c r="L76" s="368">
        <f t="shared" si="3"/>
        <v>562</v>
      </c>
      <c r="M76" s="368"/>
      <c r="N76" s="368"/>
      <c r="O76" s="371"/>
    </row>
    <row r="77" spans="1:15" ht="14.25">
      <c r="A77" s="367" t="s">
        <v>1037</v>
      </c>
      <c r="B77" s="368" t="s">
        <v>1090</v>
      </c>
      <c r="C77" s="368">
        <v>37</v>
      </c>
      <c r="D77" s="369" t="s">
        <v>584</v>
      </c>
      <c r="E77" s="369" t="s">
        <v>235</v>
      </c>
      <c r="F77" s="323">
        <v>93</v>
      </c>
      <c r="G77" s="323">
        <v>96</v>
      </c>
      <c r="H77" s="323">
        <v>96</v>
      </c>
      <c r="I77" s="323">
        <v>92</v>
      </c>
      <c r="J77" s="323">
        <v>93</v>
      </c>
      <c r="K77" s="323">
        <v>92</v>
      </c>
      <c r="L77" s="368">
        <f t="shared" si="3"/>
        <v>562</v>
      </c>
      <c r="M77" s="368"/>
      <c r="N77" s="368"/>
      <c r="O77" s="323"/>
    </row>
    <row r="78" spans="1:15" ht="14.25">
      <c r="A78" s="367" t="s">
        <v>1038</v>
      </c>
      <c r="B78" s="368" t="s">
        <v>1090</v>
      </c>
      <c r="C78" s="368">
        <v>18</v>
      </c>
      <c r="D78" s="369" t="s">
        <v>1039</v>
      </c>
      <c r="E78" s="369" t="s">
        <v>1040</v>
      </c>
      <c r="F78" s="323">
        <v>94</v>
      </c>
      <c r="G78" s="323">
        <v>93</v>
      </c>
      <c r="H78" s="323">
        <v>93</v>
      </c>
      <c r="I78" s="323">
        <v>93</v>
      </c>
      <c r="J78" s="323">
        <v>94</v>
      </c>
      <c r="K78" s="323">
        <v>94</v>
      </c>
      <c r="L78" s="368">
        <f t="shared" si="3"/>
        <v>561</v>
      </c>
      <c r="M78" s="368"/>
      <c r="N78" s="368"/>
      <c r="O78" s="323"/>
    </row>
    <row r="79" spans="1:15" ht="14.25">
      <c r="A79" s="367" t="s">
        <v>1041</v>
      </c>
      <c r="B79" s="264" t="s">
        <v>1091</v>
      </c>
      <c r="C79" s="264">
        <v>21</v>
      </c>
      <c r="D79" s="262" t="s">
        <v>1042</v>
      </c>
      <c r="E79" s="262" t="s">
        <v>627</v>
      </c>
      <c r="F79" s="262">
        <v>94</v>
      </c>
      <c r="G79" s="262">
        <v>92</v>
      </c>
      <c r="H79" s="262">
        <v>90</v>
      </c>
      <c r="I79" s="262">
        <v>91</v>
      </c>
      <c r="J79" s="262">
        <v>97</v>
      </c>
      <c r="K79" s="262">
        <v>96</v>
      </c>
      <c r="L79" s="264">
        <f t="shared" si="3"/>
        <v>560</v>
      </c>
      <c r="M79" s="264"/>
      <c r="N79" s="264"/>
      <c r="O79" s="262"/>
    </row>
    <row r="80" spans="1:15" ht="14.25">
      <c r="A80" s="367" t="s">
        <v>1043</v>
      </c>
      <c r="B80" s="368" t="s">
        <v>1092</v>
      </c>
      <c r="C80" s="368">
        <v>41</v>
      </c>
      <c r="D80" s="369" t="s">
        <v>1044</v>
      </c>
      <c r="E80" s="369" t="s">
        <v>561</v>
      </c>
      <c r="F80" s="323">
        <v>94</v>
      </c>
      <c r="G80" s="323">
        <v>97</v>
      </c>
      <c r="H80" s="323">
        <v>92</v>
      </c>
      <c r="I80" s="323">
        <v>88</v>
      </c>
      <c r="J80" s="323">
        <v>97</v>
      </c>
      <c r="K80" s="323">
        <v>92</v>
      </c>
      <c r="L80" s="368">
        <f t="shared" si="3"/>
        <v>560</v>
      </c>
      <c r="M80" s="368"/>
      <c r="N80" s="368"/>
      <c r="O80" s="323" t="s">
        <v>1096</v>
      </c>
    </row>
    <row r="81" spans="1:15" ht="14.25">
      <c r="A81" s="367" t="s">
        <v>1045</v>
      </c>
      <c r="B81" s="368" t="s">
        <v>1092</v>
      </c>
      <c r="C81" s="369">
        <v>7</v>
      </c>
      <c r="D81" s="369" t="s">
        <v>1046</v>
      </c>
      <c r="E81" s="369" t="s">
        <v>242</v>
      </c>
      <c r="F81" s="368">
        <v>94</v>
      </c>
      <c r="G81" s="368">
        <v>95</v>
      </c>
      <c r="H81" s="368">
        <v>95</v>
      </c>
      <c r="I81" s="368">
        <v>90</v>
      </c>
      <c r="J81" s="368">
        <v>94</v>
      </c>
      <c r="K81" s="368">
        <v>92</v>
      </c>
      <c r="L81" s="368">
        <f t="shared" si="3"/>
        <v>560</v>
      </c>
      <c r="M81" s="368"/>
      <c r="N81" s="368"/>
      <c r="O81" s="370"/>
    </row>
    <row r="82" spans="1:15" ht="14.25">
      <c r="A82" s="367" t="s">
        <v>1047</v>
      </c>
      <c r="B82" s="368" t="s">
        <v>1092</v>
      </c>
      <c r="C82" s="369">
        <v>5</v>
      </c>
      <c r="D82" s="369" t="s">
        <v>1048</v>
      </c>
      <c r="E82" s="369" t="s">
        <v>342</v>
      </c>
      <c r="F82" s="368">
        <v>94</v>
      </c>
      <c r="G82" s="368">
        <v>96</v>
      </c>
      <c r="H82" s="368">
        <v>95</v>
      </c>
      <c r="I82" s="368">
        <v>93</v>
      </c>
      <c r="J82" s="368">
        <v>91</v>
      </c>
      <c r="K82" s="368">
        <v>91</v>
      </c>
      <c r="L82" s="368">
        <f t="shared" si="3"/>
        <v>560</v>
      </c>
      <c r="M82" s="368"/>
      <c r="N82" s="368"/>
      <c r="O82" s="370"/>
    </row>
    <row r="83" spans="1:15" ht="14.25">
      <c r="A83" s="367" t="s">
        <v>1049</v>
      </c>
      <c r="B83" s="368" t="s">
        <v>1092</v>
      </c>
      <c r="C83" s="368">
        <v>36</v>
      </c>
      <c r="D83" s="369" t="s">
        <v>612</v>
      </c>
      <c r="E83" s="369" t="s">
        <v>231</v>
      </c>
      <c r="F83" s="323">
        <v>96</v>
      </c>
      <c r="G83" s="323">
        <v>93</v>
      </c>
      <c r="H83" s="323">
        <v>93</v>
      </c>
      <c r="I83" s="323">
        <v>93</v>
      </c>
      <c r="J83" s="323">
        <v>95</v>
      </c>
      <c r="K83" s="323">
        <v>90</v>
      </c>
      <c r="L83" s="368">
        <f t="shared" si="3"/>
        <v>560</v>
      </c>
      <c r="M83" s="368"/>
      <c r="N83" s="368"/>
      <c r="O83" s="323"/>
    </row>
    <row r="84" spans="1:15" ht="14.25">
      <c r="A84" s="367" t="s">
        <v>1050</v>
      </c>
      <c r="B84" s="264" t="s">
        <v>1091</v>
      </c>
      <c r="C84" s="264">
        <v>33</v>
      </c>
      <c r="D84" s="262" t="s">
        <v>1051</v>
      </c>
      <c r="E84" s="262" t="s">
        <v>242</v>
      </c>
      <c r="F84" s="262">
        <v>94</v>
      </c>
      <c r="G84" s="262">
        <v>93</v>
      </c>
      <c r="H84" s="262">
        <v>94</v>
      </c>
      <c r="I84" s="262">
        <v>91</v>
      </c>
      <c r="J84" s="262">
        <v>93</v>
      </c>
      <c r="K84" s="262">
        <v>94</v>
      </c>
      <c r="L84" s="264">
        <f t="shared" si="3"/>
        <v>559</v>
      </c>
      <c r="M84" s="264"/>
      <c r="N84" s="264"/>
      <c r="O84" s="262"/>
    </row>
    <row r="85" spans="1:15" ht="14.25">
      <c r="A85" s="367" t="s">
        <v>1052</v>
      </c>
      <c r="B85" s="372" t="s">
        <v>72</v>
      </c>
      <c r="C85" s="373">
        <v>5</v>
      </c>
      <c r="D85" s="372" t="s">
        <v>1053</v>
      </c>
      <c r="E85" s="372" t="s">
        <v>342</v>
      </c>
      <c r="F85" s="372">
        <v>93</v>
      </c>
      <c r="G85" s="372">
        <v>95</v>
      </c>
      <c r="H85" s="372">
        <v>96</v>
      </c>
      <c r="I85" s="372">
        <v>89</v>
      </c>
      <c r="J85" s="372">
        <v>92</v>
      </c>
      <c r="K85" s="372">
        <v>94</v>
      </c>
      <c r="L85" s="374">
        <f t="shared" si="3"/>
        <v>559</v>
      </c>
      <c r="M85" s="374"/>
      <c r="N85" s="374"/>
      <c r="O85" s="375" t="s">
        <v>1097</v>
      </c>
    </row>
    <row r="86" spans="1:15" ht="14.25">
      <c r="A86" s="367" t="s">
        <v>1054</v>
      </c>
      <c r="B86" s="368" t="s">
        <v>1090</v>
      </c>
      <c r="C86" s="368">
        <v>19</v>
      </c>
      <c r="D86" s="369" t="s">
        <v>1055</v>
      </c>
      <c r="E86" s="369" t="s">
        <v>555</v>
      </c>
      <c r="F86" s="323">
        <v>93</v>
      </c>
      <c r="G86" s="323">
        <v>91</v>
      </c>
      <c r="H86" s="323">
        <v>93</v>
      </c>
      <c r="I86" s="323">
        <v>92</v>
      </c>
      <c r="J86" s="323">
        <v>97</v>
      </c>
      <c r="K86" s="323">
        <v>93</v>
      </c>
      <c r="L86" s="368">
        <f t="shared" si="3"/>
        <v>559</v>
      </c>
      <c r="M86" s="368"/>
      <c r="N86" s="368"/>
      <c r="O86" s="323"/>
    </row>
    <row r="87" spans="1:15" ht="14.25">
      <c r="A87" s="367" t="s">
        <v>1056</v>
      </c>
      <c r="B87" s="368" t="s">
        <v>1090</v>
      </c>
      <c r="C87" s="369">
        <v>6</v>
      </c>
      <c r="D87" s="369" t="s">
        <v>1057</v>
      </c>
      <c r="E87" s="369" t="s">
        <v>954</v>
      </c>
      <c r="F87" s="368">
        <v>89</v>
      </c>
      <c r="G87" s="368">
        <v>93</v>
      </c>
      <c r="H87" s="368">
        <v>94</v>
      </c>
      <c r="I87" s="368">
        <v>97</v>
      </c>
      <c r="J87" s="368">
        <v>93</v>
      </c>
      <c r="K87" s="368">
        <v>93</v>
      </c>
      <c r="L87" s="368">
        <f t="shared" si="3"/>
        <v>559</v>
      </c>
      <c r="M87" s="368"/>
      <c r="N87" s="368"/>
      <c r="O87" s="368"/>
    </row>
    <row r="88" spans="1:15" ht="14.25">
      <c r="A88" s="367" t="s">
        <v>1058</v>
      </c>
      <c r="B88" s="368" t="s">
        <v>72</v>
      </c>
      <c r="C88" s="368">
        <v>45</v>
      </c>
      <c r="D88" s="368" t="s">
        <v>270</v>
      </c>
      <c r="E88" s="368" t="s">
        <v>640</v>
      </c>
      <c r="F88" s="323">
        <v>93</v>
      </c>
      <c r="G88" s="323">
        <v>93</v>
      </c>
      <c r="H88" s="323">
        <v>95</v>
      </c>
      <c r="I88" s="323">
        <v>91</v>
      </c>
      <c r="J88" s="323">
        <v>95</v>
      </c>
      <c r="K88" s="368">
        <v>92</v>
      </c>
      <c r="L88" s="370">
        <f t="shared" si="3"/>
        <v>559</v>
      </c>
      <c r="M88" s="370"/>
      <c r="N88" s="370"/>
      <c r="O88" s="323"/>
    </row>
    <row r="89" spans="1:15" ht="14.25">
      <c r="A89" s="367" t="s">
        <v>1059</v>
      </c>
      <c r="B89" s="368" t="s">
        <v>1092</v>
      </c>
      <c r="C89" s="368">
        <v>19</v>
      </c>
      <c r="D89" s="369" t="s">
        <v>1060</v>
      </c>
      <c r="E89" s="369" t="s">
        <v>555</v>
      </c>
      <c r="F89" s="323">
        <v>91</v>
      </c>
      <c r="G89" s="323">
        <v>92</v>
      </c>
      <c r="H89" s="323">
        <v>91</v>
      </c>
      <c r="I89" s="323">
        <v>99</v>
      </c>
      <c r="J89" s="323">
        <v>94</v>
      </c>
      <c r="K89" s="323">
        <v>92</v>
      </c>
      <c r="L89" s="368">
        <f t="shared" si="3"/>
        <v>559</v>
      </c>
      <c r="M89" s="368"/>
      <c r="N89" s="368"/>
      <c r="O89" s="323"/>
    </row>
    <row r="90" spans="1:15" ht="14.25">
      <c r="A90" s="367" t="s">
        <v>1061</v>
      </c>
      <c r="B90" s="368" t="s">
        <v>1092</v>
      </c>
      <c r="C90" s="368">
        <v>16</v>
      </c>
      <c r="D90" s="369" t="s">
        <v>1062</v>
      </c>
      <c r="E90" s="369" t="s">
        <v>230</v>
      </c>
      <c r="F90" s="323">
        <v>90</v>
      </c>
      <c r="G90" s="323">
        <v>97</v>
      </c>
      <c r="H90" s="323">
        <v>92</v>
      </c>
      <c r="I90" s="323">
        <v>97</v>
      </c>
      <c r="J90" s="323">
        <v>92</v>
      </c>
      <c r="K90" s="323">
        <v>91</v>
      </c>
      <c r="L90" s="368">
        <f t="shared" si="3"/>
        <v>559</v>
      </c>
      <c r="M90" s="368"/>
      <c r="N90" s="368"/>
      <c r="O90" s="323"/>
    </row>
    <row r="91" spans="1:15" ht="14.25">
      <c r="A91" s="367" t="s">
        <v>1063</v>
      </c>
      <c r="B91" s="368" t="s">
        <v>1090</v>
      </c>
      <c r="C91" s="368">
        <v>38</v>
      </c>
      <c r="D91" s="369" t="s">
        <v>369</v>
      </c>
      <c r="E91" s="369" t="s">
        <v>366</v>
      </c>
      <c r="F91" s="323">
        <v>91</v>
      </c>
      <c r="G91" s="323">
        <v>90</v>
      </c>
      <c r="H91" s="323">
        <v>94</v>
      </c>
      <c r="I91" s="323">
        <v>94</v>
      </c>
      <c r="J91" s="323">
        <v>91</v>
      </c>
      <c r="K91" s="323">
        <v>98</v>
      </c>
      <c r="L91" s="368">
        <f t="shared" si="3"/>
        <v>558</v>
      </c>
      <c r="M91" s="368"/>
      <c r="N91" s="368"/>
      <c r="O91" s="323"/>
    </row>
    <row r="92" spans="1:15" ht="14.25">
      <c r="A92" s="367" t="s">
        <v>1064</v>
      </c>
      <c r="B92" s="368" t="s">
        <v>1092</v>
      </c>
      <c r="C92" s="369">
        <v>11</v>
      </c>
      <c r="D92" s="369" t="s">
        <v>1065</v>
      </c>
      <c r="E92" s="369" t="s">
        <v>231</v>
      </c>
      <c r="F92" s="368">
        <v>95</v>
      </c>
      <c r="G92" s="368">
        <v>90</v>
      </c>
      <c r="H92" s="368">
        <v>93</v>
      </c>
      <c r="I92" s="368">
        <v>93</v>
      </c>
      <c r="J92" s="368">
        <v>92</v>
      </c>
      <c r="K92" s="368">
        <v>95</v>
      </c>
      <c r="L92" s="368">
        <f t="shared" si="3"/>
        <v>558</v>
      </c>
      <c r="M92" s="368"/>
      <c r="N92" s="368"/>
      <c r="O92" s="370"/>
    </row>
    <row r="93" spans="1:15" ht="14.25">
      <c r="A93" s="367" t="s">
        <v>1066</v>
      </c>
      <c r="B93" s="264" t="s">
        <v>1091</v>
      </c>
      <c r="C93" s="264">
        <v>31</v>
      </c>
      <c r="D93" s="262" t="s">
        <v>1067</v>
      </c>
      <c r="E93" s="262" t="s">
        <v>346</v>
      </c>
      <c r="F93" s="262">
        <v>95</v>
      </c>
      <c r="G93" s="262">
        <v>88</v>
      </c>
      <c r="H93" s="262">
        <v>94</v>
      </c>
      <c r="I93" s="262">
        <v>93</v>
      </c>
      <c r="J93" s="262">
        <v>95</v>
      </c>
      <c r="K93" s="262">
        <v>93</v>
      </c>
      <c r="L93" s="264">
        <f t="shared" si="3"/>
        <v>558</v>
      </c>
      <c r="M93" s="264"/>
      <c r="N93" s="264"/>
      <c r="O93" s="262"/>
    </row>
    <row r="94" spans="1:15" ht="14.25">
      <c r="A94" s="367" t="s">
        <v>1068</v>
      </c>
      <c r="B94" s="368" t="s">
        <v>72</v>
      </c>
      <c r="C94" s="368">
        <v>30</v>
      </c>
      <c r="D94" s="368" t="s">
        <v>0</v>
      </c>
      <c r="E94" s="368" t="s">
        <v>342</v>
      </c>
      <c r="F94" s="323">
        <v>93</v>
      </c>
      <c r="G94" s="323">
        <v>95</v>
      </c>
      <c r="H94" s="323">
        <v>93</v>
      </c>
      <c r="I94" s="323">
        <v>91</v>
      </c>
      <c r="J94" s="323">
        <v>95</v>
      </c>
      <c r="K94" s="368">
        <v>91</v>
      </c>
      <c r="L94" s="370">
        <f t="shared" si="3"/>
        <v>558</v>
      </c>
      <c r="M94" s="370"/>
      <c r="N94" s="370"/>
      <c r="O94" s="323" t="s">
        <v>1098</v>
      </c>
    </row>
    <row r="95" spans="1:15" ht="14.25">
      <c r="A95" s="367" t="s">
        <v>1</v>
      </c>
      <c r="B95" s="368" t="s">
        <v>1092</v>
      </c>
      <c r="C95" s="368">
        <v>17</v>
      </c>
      <c r="D95" s="369" t="s">
        <v>388</v>
      </c>
      <c r="E95" s="369" t="s">
        <v>331</v>
      </c>
      <c r="F95" s="323">
        <v>94</v>
      </c>
      <c r="G95" s="323">
        <v>94</v>
      </c>
      <c r="H95" s="323">
        <v>94</v>
      </c>
      <c r="I95" s="323">
        <v>90</v>
      </c>
      <c r="J95" s="323">
        <v>95</v>
      </c>
      <c r="K95" s="323">
        <v>91</v>
      </c>
      <c r="L95" s="368">
        <f t="shared" si="3"/>
        <v>558</v>
      </c>
      <c r="M95" s="368"/>
      <c r="N95" s="368"/>
      <c r="O95" s="323"/>
    </row>
    <row r="96" spans="1:15" ht="14.25">
      <c r="A96" s="367" t="s">
        <v>2</v>
      </c>
      <c r="B96" s="368" t="s">
        <v>1090</v>
      </c>
      <c r="C96" s="368">
        <v>21</v>
      </c>
      <c r="D96" s="369" t="s">
        <v>626</v>
      </c>
      <c r="E96" s="369" t="s">
        <v>627</v>
      </c>
      <c r="F96" s="323">
        <v>91</v>
      </c>
      <c r="G96" s="323">
        <v>92</v>
      </c>
      <c r="H96" s="323">
        <v>83</v>
      </c>
      <c r="I96" s="323">
        <v>96</v>
      </c>
      <c r="J96" s="323">
        <v>97</v>
      </c>
      <c r="K96" s="323">
        <v>97</v>
      </c>
      <c r="L96" s="368">
        <f t="shared" si="3"/>
        <v>556</v>
      </c>
      <c r="M96" s="368"/>
      <c r="N96" s="368"/>
      <c r="O96" s="323"/>
    </row>
    <row r="97" spans="1:15" ht="14.25">
      <c r="A97" s="367" t="s">
        <v>3</v>
      </c>
      <c r="B97" s="368" t="s">
        <v>72</v>
      </c>
      <c r="C97" s="368">
        <v>29</v>
      </c>
      <c r="D97" s="368" t="s">
        <v>379</v>
      </c>
      <c r="E97" s="368" t="s">
        <v>357</v>
      </c>
      <c r="F97" s="323">
        <v>91</v>
      </c>
      <c r="G97" s="323">
        <v>91</v>
      </c>
      <c r="H97" s="323">
        <v>94</v>
      </c>
      <c r="I97" s="323">
        <v>95</v>
      </c>
      <c r="J97" s="323">
        <v>88</v>
      </c>
      <c r="K97" s="368">
        <v>97</v>
      </c>
      <c r="L97" s="370">
        <f t="shared" si="3"/>
        <v>556</v>
      </c>
      <c r="M97" s="370"/>
      <c r="N97" s="370"/>
      <c r="O97" s="323"/>
    </row>
    <row r="98" spans="1:15" ht="14.25">
      <c r="A98" s="367" t="s">
        <v>4</v>
      </c>
      <c r="B98" s="368" t="s">
        <v>1090</v>
      </c>
      <c r="C98" s="369">
        <v>13</v>
      </c>
      <c r="D98" s="369" t="s">
        <v>638</v>
      </c>
      <c r="E98" s="369" t="s">
        <v>366</v>
      </c>
      <c r="F98" s="368">
        <v>93</v>
      </c>
      <c r="G98" s="368">
        <v>92</v>
      </c>
      <c r="H98" s="368">
        <v>87</v>
      </c>
      <c r="I98" s="368">
        <v>94</v>
      </c>
      <c r="J98" s="368">
        <v>95</v>
      </c>
      <c r="K98" s="368">
        <v>95</v>
      </c>
      <c r="L98" s="368">
        <f t="shared" si="3"/>
        <v>556</v>
      </c>
      <c r="M98" s="368"/>
      <c r="N98" s="368"/>
      <c r="O98" s="371"/>
    </row>
    <row r="99" spans="1:15" ht="14.25">
      <c r="A99" s="367" t="s">
        <v>5</v>
      </c>
      <c r="B99" s="368" t="s">
        <v>1090</v>
      </c>
      <c r="C99" s="368">
        <v>43</v>
      </c>
      <c r="D99" s="369" t="s">
        <v>6</v>
      </c>
      <c r="E99" s="369" t="s">
        <v>240</v>
      </c>
      <c r="F99" s="323">
        <v>96</v>
      </c>
      <c r="G99" s="323">
        <v>91</v>
      </c>
      <c r="H99" s="323">
        <v>92</v>
      </c>
      <c r="I99" s="323">
        <v>93</v>
      </c>
      <c r="J99" s="323">
        <v>94</v>
      </c>
      <c r="K99" s="323">
        <v>90</v>
      </c>
      <c r="L99" s="368">
        <f t="shared" si="3"/>
        <v>556</v>
      </c>
      <c r="M99" s="368"/>
      <c r="N99" s="368"/>
      <c r="O99" s="323"/>
    </row>
    <row r="100" spans="1:15" ht="14.25">
      <c r="A100" s="367" t="s">
        <v>7</v>
      </c>
      <c r="B100" s="264" t="s">
        <v>1091</v>
      </c>
      <c r="C100" s="264">
        <v>36</v>
      </c>
      <c r="D100" s="262" t="s">
        <v>8</v>
      </c>
      <c r="E100" s="262" t="s">
        <v>231</v>
      </c>
      <c r="F100" s="262">
        <v>94</v>
      </c>
      <c r="G100" s="262">
        <v>94</v>
      </c>
      <c r="H100" s="262">
        <v>93</v>
      </c>
      <c r="I100" s="262">
        <v>94</v>
      </c>
      <c r="J100" s="262">
        <v>92</v>
      </c>
      <c r="K100" s="262">
        <v>89</v>
      </c>
      <c r="L100" s="264">
        <f t="shared" si="3"/>
        <v>556</v>
      </c>
      <c r="M100" s="264"/>
      <c r="N100" s="264"/>
      <c r="O100" s="262"/>
    </row>
    <row r="101" spans="1:15" ht="14.25">
      <c r="A101" s="367" t="s">
        <v>9</v>
      </c>
      <c r="B101" s="368" t="s">
        <v>1092</v>
      </c>
      <c r="C101" s="369">
        <v>6</v>
      </c>
      <c r="D101" s="369" t="s">
        <v>10</v>
      </c>
      <c r="E101" s="369" t="s">
        <v>954</v>
      </c>
      <c r="F101" s="368">
        <v>94</v>
      </c>
      <c r="G101" s="368">
        <v>93</v>
      </c>
      <c r="H101" s="368">
        <v>91</v>
      </c>
      <c r="I101" s="368">
        <v>91</v>
      </c>
      <c r="J101" s="368">
        <v>90</v>
      </c>
      <c r="K101" s="368">
        <v>96</v>
      </c>
      <c r="L101" s="368">
        <f t="shared" si="3"/>
        <v>555</v>
      </c>
      <c r="M101" s="368"/>
      <c r="N101" s="368"/>
      <c r="O101" s="368"/>
    </row>
    <row r="102" spans="1:15" ht="14.25">
      <c r="A102" s="367" t="s">
        <v>11</v>
      </c>
      <c r="B102" s="368" t="s">
        <v>1090</v>
      </c>
      <c r="C102" s="368">
        <v>41</v>
      </c>
      <c r="D102" s="369" t="s">
        <v>12</v>
      </c>
      <c r="E102" s="369" t="s">
        <v>349</v>
      </c>
      <c r="F102" s="323">
        <v>94</v>
      </c>
      <c r="G102" s="323">
        <v>94</v>
      </c>
      <c r="H102" s="323">
        <v>89</v>
      </c>
      <c r="I102" s="323">
        <v>92</v>
      </c>
      <c r="J102" s="323">
        <v>94</v>
      </c>
      <c r="K102" s="323">
        <v>92</v>
      </c>
      <c r="L102" s="368">
        <f aca="true" t="shared" si="4" ref="L102:L133">SUM(F102:K102)</f>
        <v>555</v>
      </c>
      <c r="M102" s="368"/>
      <c r="N102" s="368"/>
      <c r="O102" s="323" t="s">
        <v>1099</v>
      </c>
    </row>
    <row r="103" spans="1:15" ht="14.25">
      <c r="A103" s="367" t="s">
        <v>13</v>
      </c>
      <c r="B103" s="368" t="s">
        <v>72</v>
      </c>
      <c r="C103" s="369">
        <v>3</v>
      </c>
      <c r="D103" s="369" t="s">
        <v>14</v>
      </c>
      <c r="E103" s="368" t="s">
        <v>337</v>
      </c>
      <c r="F103" s="368">
        <v>92</v>
      </c>
      <c r="G103" s="368">
        <v>90</v>
      </c>
      <c r="H103" s="368">
        <v>92</v>
      </c>
      <c r="I103" s="368">
        <v>95</v>
      </c>
      <c r="J103" s="368">
        <v>95</v>
      </c>
      <c r="K103" s="368">
        <v>91</v>
      </c>
      <c r="L103" s="370">
        <f t="shared" si="4"/>
        <v>555</v>
      </c>
      <c r="M103" s="370"/>
      <c r="N103" s="370"/>
      <c r="O103" s="323"/>
    </row>
    <row r="104" spans="1:15" ht="14.25">
      <c r="A104" s="367" t="s">
        <v>15</v>
      </c>
      <c r="B104" s="368" t="s">
        <v>72</v>
      </c>
      <c r="C104" s="368">
        <v>46</v>
      </c>
      <c r="D104" s="368" t="s">
        <v>816</v>
      </c>
      <c r="E104" s="368" t="s">
        <v>236</v>
      </c>
      <c r="F104" s="323">
        <v>90</v>
      </c>
      <c r="G104" s="323">
        <v>96</v>
      </c>
      <c r="H104" s="323">
        <v>91</v>
      </c>
      <c r="I104" s="323">
        <v>93</v>
      </c>
      <c r="J104" s="323">
        <v>92</v>
      </c>
      <c r="K104" s="368">
        <v>92</v>
      </c>
      <c r="L104" s="370">
        <f t="shared" si="4"/>
        <v>554</v>
      </c>
      <c r="M104" s="370"/>
      <c r="N104" s="370"/>
      <c r="O104" s="323"/>
    </row>
    <row r="105" spans="1:15" ht="14.25">
      <c r="A105" s="367" t="s">
        <v>16</v>
      </c>
      <c r="B105" s="368" t="s">
        <v>72</v>
      </c>
      <c r="C105" s="369">
        <v>6</v>
      </c>
      <c r="D105" s="368" t="s">
        <v>17</v>
      </c>
      <c r="E105" s="368" t="s">
        <v>954</v>
      </c>
      <c r="F105" s="368">
        <v>93</v>
      </c>
      <c r="G105" s="368">
        <v>94</v>
      </c>
      <c r="H105" s="368">
        <v>92</v>
      </c>
      <c r="I105" s="368">
        <v>91</v>
      </c>
      <c r="J105" s="368">
        <v>92</v>
      </c>
      <c r="K105" s="368">
        <v>92</v>
      </c>
      <c r="L105" s="370">
        <f t="shared" si="4"/>
        <v>554</v>
      </c>
      <c r="M105" s="370"/>
      <c r="N105" s="370"/>
      <c r="O105" s="323"/>
    </row>
    <row r="106" spans="1:15" ht="14.25">
      <c r="A106" s="367" t="s">
        <v>18</v>
      </c>
      <c r="B106" s="368" t="s">
        <v>1092</v>
      </c>
      <c r="C106" s="368">
        <v>32</v>
      </c>
      <c r="D106" s="369" t="s">
        <v>19</v>
      </c>
      <c r="E106" s="369" t="s">
        <v>242</v>
      </c>
      <c r="F106" s="323">
        <v>95</v>
      </c>
      <c r="G106" s="323">
        <v>90</v>
      </c>
      <c r="H106" s="323">
        <v>91</v>
      </c>
      <c r="I106" s="323">
        <v>96</v>
      </c>
      <c r="J106" s="323">
        <v>91</v>
      </c>
      <c r="K106" s="323">
        <v>91</v>
      </c>
      <c r="L106" s="368">
        <f t="shared" si="4"/>
        <v>554</v>
      </c>
      <c r="M106" s="368"/>
      <c r="N106" s="368"/>
      <c r="O106" s="323"/>
    </row>
    <row r="107" spans="1:15" ht="14.25">
      <c r="A107" s="367" t="s">
        <v>20</v>
      </c>
      <c r="B107" s="368" t="s">
        <v>72</v>
      </c>
      <c r="C107" s="368">
        <v>36</v>
      </c>
      <c r="D107" s="368" t="s">
        <v>301</v>
      </c>
      <c r="E107" s="368" t="s">
        <v>231</v>
      </c>
      <c r="F107" s="323">
        <v>92</v>
      </c>
      <c r="G107" s="323">
        <v>93</v>
      </c>
      <c r="H107" s="323">
        <v>89</v>
      </c>
      <c r="I107" s="323">
        <v>91</v>
      </c>
      <c r="J107" s="323">
        <v>95</v>
      </c>
      <c r="K107" s="368">
        <v>93</v>
      </c>
      <c r="L107" s="370">
        <f t="shared" si="4"/>
        <v>553</v>
      </c>
      <c r="M107" s="370"/>
      <c r="N107" s="370"/>
      <c r="O107" s="323"/>
    </row>
    <row r="108" spans="1:15" ht="14.25">
      <c r="A108" s="367" t="s">
        <v>21</v>
      </c>
      <c r="B108" s="368" t="s">
        <v>1090</v>
      </c>
      <c r="C108" s="368">
        <v>22</v>
      </c>
      <c r="D108" s="369" t="s">
        <v>22</v>
      </c>
      <c r="E108" s="369" t="s">
        <v>604</v>
      </c>
      <c r="F108" s="323">
        <v>91</v>
      </c>
      <c r="G108" s="323">
        <v>93</v>
      </c>
      <c r="H108" s="323">
        <v>93</v>
      </c>
      <c r="I108" s="323">
        <v>91</v>
      </c>
      <c r="J108" s="323">
        <v>93</v>
      </c>
      <c r="K108" s="323">
        <v>92</v>
      </c>
      <c r="L108" s="368">
        <f t="shared" si="4"/>
        <v>553</v>
      </c>
      <c r="M108" s="368"/>
      <c r="N108" s="368"/>
      <c r="O108" s="323"/>
    </row>
    <row r="109" spans="1:15" ht="14.25">
      <c r="A109" s="367" t="s">
        <v>23</v>
      </c>
      <c r="B109" s="264" t="s">
        <v>1091</v>
      </c>
      <c r="C109" s="264">
        <v>4</v>
      </c>
      <c r="D109" s="264" t="s">
        <v>24</v>
      </c>
      <c r="E109" s="264" t="s">
        <v>383</v>
      </c>
      <c r="F109" s="264">
        <v>94</v>
      </c>
      <c r="G109" s="264">
        <v>93</v>
      </c>
      <c r="H109" s="264">
        <v>90</v>
      </c>
      <c r="I109" s="264">
        <v>91</v>
      </c>
      <c r="J109" s="264">
        <v>96</v>
      </c>
      <c r="K109" s="264">
        <v>89</v>
      </c>
      <c r="L109" s="264">
        <f t="shared" si="4"/>
        <v>553</v>
      </c>
      <c r="M109" s="264"/>
      <c r="N109" s="264"/>
      <c r="O109" s="271"/>
    </row>
    <row r="110" spans="1:15" ht="14.25">
      <c r="A110" s="367" t="s">
        <v>25</v>
      </c>
      <c r="B110" s="368" t="s">
        <v>72</v>
      </c>
      <c r="C110" s="368">
        <v>4</v>
      </c>
      <c r="D110" s="368" t="s">
        <v>26</v>
      </c>
      <c r="E110" s="368" t="s">
        <v>383</v>
      </c>
      <c r="F110" s="368">
        <v>91</v>
      </c>
      <c r="G110" s="368">
        <v>90</v>
      </c>
      <c r="H110" s="368">
        <v>92</v>
      </c>
      <c r="I110" s="368">
        <v>95</v>
      </c>
      <c r="J110" s="368">
        <v>94</v>
      </c>
      <c r="K110" s="368">
        <v>90</v>
      </c>
      <c r="L110" s="370">
        <f t="shared" si="4"/>
        <v>552</v>
      </c>
      <c r="M110" s="370"/>
      <c r="N110" s="370"/>
      <c r="O110" s="323"/>
    </row>
    <row r="111" spans="1:15" ht="14.25">
      <c r="A111" s="367" t="s">
        <v>27</v>
      </c>
      <c r="B111" s="368" t="s">
        <v>1090</v>
      </c>
      <c r="C111" s="368">
        <v>36</v>
      </c>
      <c r="D111" s="369" t="s">
        <v>28</v>
      </c>
      <c r="E111" s="369" t="s">
        <v>231</v>
      </c>
      <c r="F111" s="323">
        <v>93</v>
      </c>
      <c r="G111" s="323">
        <v>95</v>
      </c>
      <c r="H111" s="323">
        <v>93</v>
      </c>
      <c r="I111" s="323">
        <v>89</v>
      </c>
      <c r="J111" s="323">
        <v>92</v>
      </c>
      <c r="K111" s="323">
        <v>90</v>
      </c>
      <c r="L111" s="368">
        <f t="shared" si="4"/>
        <v>552</v>
      </c>
      <c r="M111" s="368"/>
      <c r="N111" s="368"/>
      <c r="O111" s="323"/>
    </row>
    <row r="112" spans="1:15" ht="14.25">
      <c r="A112" s="367" t="s">
        <v>29</v>
      </c>
      <c r="B112" s="264" t="s">
        <v>1091</v>
      </c>
      <c r="C112" s="264">
        <v>19</v>
      </c>
      <c r="D112" s="262" t="s">
        <v>30</v>
      </c>
      <c r="E112" s="262" t="s">
        <v>555</v>
      </c>
      <c r="F112" s="262">
        <v>95</v>
      </c>
      <c r="G112" s="262">
        <v>86</v>
      </c>
      <c r="H112" s="262">
        <v>93</v>
      </c>
      <c r="I112" s="262">
        <v>90</v>
      </c>
      <c r="J112" s="262">
        <v>94</v>
      </c>
      <c r="K112" s="262">
        <v>93</v>
      </c>
      <c r="L112" s="264">
        <f t="shared" si="4"/>
        <v>551</v>
      </c>
      <c r="M112" s="264"/>
      <c r="N112" s="264"/>
      <c r="O112" s="262"/>
    </row>
    <row r="113" spans="1:15" ht="14.25">
      <c r="A113" s="367" t="s">
        <v>31</v>
      </c>
      <c r="B113" s="368" t="s">
        <v>1092</v>
      </c>
      <c r="C113" s="368">
        <v>35</v>
      </c>
      <c r="D113" s="369" t="s">
        <v>32</v>
      </c>
      <c r="E113" s="369" t="s">
        <v>238</v>
      </c>
      <c r="F113" s="323">
        <v>95</v>
      </c>
      <c r="G113" s="323">
        <v>89</v>
      </c>
      <c r="H113" s="323">
        <v>89</v>
      </c>
      <c r="I113" s="323">
        <v>94</v>
      </c>
      <c r="J113" s="323">
        <v>93</v>
      </c>
      <c r="K113" s="323">
        <v>91</v>
      </c>
      <c r="L113" s="368">
        <f t="shared" si="4"/>
        <v>551</v>
      </c>
      <c r="M113" s="368"/>
      <c r="N113" s="368"/>
      <c r="O113" s="323"/>
    </row>
    <row r="114" spans="1:15" ht="14.25">
      <c r="A114" s="367" t="s">
        <v>33</v>
      </c>
      <c r="B114" s="368" t="s">
        <v>1092</v>
      </c>
      <c r="C114" s="368">
        <v>42</v>
      </c>
      <c r="D114" s="369" t="s">
        <v>34</v>
      </c>
      <c r="E114" s="369" t="s">
        <v>331</v>
      </c>
      <c r="F114" s="323">
        <v>94</v>
      </c>
      <c r="G114" s="323">
        <v>94</v>
      </c>
      <c r="H114" s="323">
        <v>88</v>
      </c>
      <c r="I114" s="323">
        <v>92</v>
      </c>
      <c r="J114" s="323">
        <v>87</v>
      </c>
      <c r="K114" s="323">
        <v>95</v>
      </c>
      <c r="L114" s="368">
        <f t="shared" si="4"/>
        <v>550</v>
      </c>
      <c r="M114" s="368"/>
      <c r="N114" s="368"/>
      <c r="O114" s="323"/>
    </row>
    <row r="115" spans="1:15" ht="14.25">
      <c r="A115" s="367" t="s">
        <v>35</v>
      </c>
      <c r="B115" s="368" t="s">
        <v>72</v>
      </c>
      <c r="C115" s="368">
        <v>20</v>
      </c>
      <c r="D115" s="368" t="s">
        <v>36</v>
      </c>
      <c r="E115" s="368" t="s">
        <v>346</v>
      </c>
      <c r="F115" s="323">
        <v>93</v>
      </c>
      <c r="G115" s="323">
        <v>91</v>
      </c>
      <c r="H115" s="323">
        <v>93</v>
      </c>
      <c r="I115" s="323">
        <v>89</v>
      </c>
      <c r="J115" s="323">
        <v>92</v>
      </c>
      <c r="K115" s="368">
        <v>92</v>
      </c>
      <c r="L115" s="370">
        <f t="shared" si="4"/>
        <v>550</v>
      </c>
      <c r="M115" s="370"/>
      <c r="N115" s="370"/>
      <c r="O115" s="323"/>
    </row>
    <row r="116" spans="1:15" ht="14.25">
      <c r="A116" s="367" t="s">
        <v>37</v>
      </c>
      <c r="B116" s="264" t="s">
        <v>1091</v>
      </c>
      <c r="C116" s="264">
        <v>22</v>
      </c>
      <c r="D116" s="262" t="s">
        <v>38</v>
      </c>
      <c r="E116" s="262" t="s">
        <v>604</v>
      </c>
      <c r="F116" s="262">
        <v>90</v>
      </c>
      <c r="G116" s="262">
        <v>93</v>
      </c>
      <c r="H116" s="262">
        <v>87</v>
      </c>
      <c r="I116" s="262">
        <v>93</v>
      </c>
      <c r="J116" s="262">
        <v>95</v>
      </c>
      <c r="K116" s="262">
        <v>91</v>
      </c>
      <c r="L116" s="264">
        <f t="shared" si="4"/>
        <v>549</v>
      </c>
      <c r="M116" s="264"/>
      <c r="N116" s="264"/>
      <c r="O116" s="262"/>
    </row>
    <row r="117" spans="1:15" ht="14.25">
      <c r="A117" s="367" t="s">
        <v>39</v>
      </c>
      <c r="B117" s="264" t="s">
        <v>1091</v>
      </c>
      <c r="C117" s="264">
        <v>16</v>
      </c>
      <c r="D117" s="262" t="s">
        <v>40</v>
      </c>
      <c r="E117" s="262" t="s">
        <v>230</v>
      </c>
      <c r="F117" s="262">
        <v>90</v>
      </c>
      <c r="G117" s="262">
        <v>92</v>
      </c>
      <c r="H117" s="262">
        <v>93</v>
      </c>
      <c r="I117" s="262">
        <v>96</v>
      </c>
      <c r="J117" s="262">
        <v>89</v>
      </c>
      <c r="K117" s="262">
        <v>89</v>
      </c>
      <c r="L117" s="264">
        <f t="shared" si="4"/>
        <v>549</v>
      </c>
      <c r="M117" s="264"/>
      <c r="N117" s="264"/>
      <c r="O117" s="262"/>
    </row>
    <row r="118" spans="1:15" ht="14.25">
      <c r="A118" s="367" t="s">
        <v>41</v>
      </c>
      <c r="B118" s="264" t="s">
        <v>1091</v>
      </c>
      <c r="C118" s="264">
        <v>20</v>
      </c>
      <c r="D118" s="262" t="s">
        <v>42</v>
      </c>
      <c r="E118" s="262" t="s">
        <v>346</v>
      </c>
      <c r="F118" s="262">
        <v>93</v>
      </c>
      <c r="G118" s="262">
        <v>88</v>
      </c>
      <c r="H118" s="262">
        <v>94</v>
      </c>
      <c r="I118" s="262">
        <v>89</v>
      </c>
      <c r="J118" s="262">
        <v>92</v>
      </c>
      <c r="K118" s="262">
        <v>92</v>
      </c>
      <c r="L118" s="264">
        <f t="shared" si="4"/>
        <v>548</v>
      </c>
      <c r="M118" s="264"/>
      <c r="N118" s="264"/>
      <c r="O118" s="262"/>
    </row>
    <row r="119" spans="1:15" ht="14.25">
      <c r="A119" s="367" t="s">
        <v>43</v>
      </c>
      <c r="B119" s="368" t="s">
        <v>1092</v>
      </c>
      <c r="C119" s="368">
        <v>33</v>
      </c>
      <c r="D119" s="369" t="s">
        <v>264</v>
      </c>
      <c r="E119" s="369" t="s">
        <v>236</v>
      </c>
      <c r="F119" s="323">
        <v>92</v>
      </c>
      <c r="G119" s="323">
        <v>95</v>
      </c>
      <c r="H119" s="323">
        <v>84</v>
      </c>
      <c r="I119" s="323">
        <v>94</v>
      </c>
      <c r="J119" s="323">
        <v>92</v>
      </c>
      <c r="K119" s="323">
        <v>89</v>
      </c>
      <c r="L119" s="368">
        <f t="shared" si="4"/>
        <v>546</v>
      </c>
      <c r="M119" s="368"/>
      <c r="N119" s="368"/>
      <c r="O119" s="323"/>
    </row>
    <row r="120" spans="1:15" ht="14.25">
      <c r="A120" s="367" t="s">
        <v>44</v>
      </c>
      <c r="B120" s="368" t="s">
        <v>1092</v>
      </c>
      <c r="C120" s="368">
        <v>18</v>
      </c>
      <c r="D120" s="369" t="s">
        <v>45</v>
      </c>
      <c r="E120" s="369" t="s">
        <v>229</v>
      </c>
      <c r="F120" s="323">
        <v>91</v>
      </c>
      <c r="G120" s="323">
        <v>89</v>
      </c>
      <c r="H120" s="323">
        <v>93</v>
      </c>
      <c r="I120" s="323">
        <v>92</v>
      </c>
      <c r="J120" s="323">
        <v>92</v>
      </c>
      <c r="K120" s="323">
        <v>89</v>
      </c>
      <c r="L120" s="368">
        <f t="shared" si="4"/>
        <v>546</v>
      </c>
      <c r="M120" s="368"/>
      <c r="N120" s="368"/>
      <c r="O120" s="323"/>
    </row>
    <row r="121" spans="1:15" ht="14.25">
      <c r="A121" s="367" t="s">
        <v>46</v>
      </c>
      <c r="B121" s="368" t="s">
        <v>1092</v>
      </c>
      <c r="C121" s="369">
        <v>3</v>
      </c>
      <c r="D121" s="369" t="s">
        <v>47</v>
      </c>
      <c r="E121" s="369" t="s">
        <v>337</v>
      </c>
      <c r="F121" s="368">
        <v>91</v>
      </c>
      <c r="G121" s="368">
        <v>91</v>
      </c>
      <c r="H121" s="368">
        <v>94</v>
      </c>
      <c r="I121" s="368">
        <v>89</v>
      </c>
      <c r="J121" s="368">
        <v>89</v>
      </c>
      <c r="K121" s="368">
        <v>91</v>
      </c>
      <c r="L121" s="368">
        <f t="shared" si="4"/>
        <v>545</v>
      </c>
      <c r="M121" s="368"/>
      <c r="N121" s="368"/>
      <c r="O121" s="370"/>
    </row>
    <row r="122" spans="1:15" ht="14.25">
      <c r="A122" s="367" t="s">
        <v>48</v>
      </c>
      <c r="B122" s="264" t="s">
        <v>1091</v>
      </c>
      <c r="C122" s="264">
        <v>43</v>
      </c>
      <c r="D122" s="262" t="s">
        <v>800</v>
      </c>
      <c r="E122" s="262" t="s">
        <v>337</v>
      </c>
      <c r="F122" s="262">
        <v>92</v>
      </c>
      <c r="G122" s="262">
        <v>91</v>
      </c>
      <c r="H122" s="262">
        <v>93</v>
      </c>
      <c r="I122" s="262">
        <v>91</v>
      </c>
      <c r="J122" s="262">
        <v>88</v>
      </c>
      <c r="K122" s="262">
        <v>89</v>
      </c>
      <c r="L122" s="264">
        <f t="shared" si="4"/>
        <v>544</v>
      </c>
      <c r="M122" s="264"/>
      <c r="N122" s="264"/>
      <c r="O122" s="262"/>
    </row>
    <row r="123" spans="1:15" ht="14.25">
      <c r="A123" s="367" t="s">
        <v>49</v>
      </c>
      <c r="B123" s="264" t="s">
        <v>1091</v>
      </c>
      <c r="C123" s="264">
        <v>41</v>
      </c>
      <c r="D123" s="262" t="s">
        <v>50</v>
      </c>
      <c r="E123" s="262" t="s">
        <v>51</v>
      </c>
      <c r="F123" s="262">
        <v>87</v>
      </c>
      <c r="G123" s="262">
        <v>90</v>
      </c>
      <c r="H123" s="262">
        <v>88</v>
      </c>
      <c r="I123" s="262">
        <v>94</v>
      </c>
      <c r="J123" s="262">
        <v>92</v>
      </c>
      <c r="K123" s="262">
        <v>91</v>
      </c>
      <c r="L123" s="264">
        <f t="shared" si="4"/>
        <v>542</v>
      </c>
      <c r="M123" s="264"/>
      <c r="N123" s="264"/>
      <c r="O123" s="262"/>
    </row>
    <row r="124" spans="1:15" ht="14.25">
      <c r="A124" s="367" t="s">
        <v>52</v>
      </c>
      <c r="B124" s="368" t="s">
        <v>72</v>
      </c>
      <c r="C124" s="368">
        <v>41</v>
      </c>
      <c r="D124" s="368" t="s">
        <v>53</v>
      </c>
      <c r="E124" s="368" t="s">
        <v>242</v>
      </c>
      <c r="F124" s="323">
        <v>94</v>
      </c>
      <c r="G124" s="323">
        <v>87</v>
      </c>
      <c r="H124" s="323">
        <v>92</v>
      </c>
      <c r="I124" s="323">
        <v>90</v>
      </c>
      <c r="J124" s="323">
        <v>88</v>
      </c>
      <c r="K124" s="368">
        <v>91</v>
      </c>
      <c r="L124" s="370">
        <f t="shared" si="4"/>
        <v>542</v>
      </c>
      <c r="M124" s="370"/>
      <c r="N124" s="370"/>
      <c r="O124" s="323"/>
    </row>
    <row r="125" spans="1:15" ht="14.25">
      <c r="A125" s="367" t="s">
        <v>54</v>
      </c>
      <c r="B125" s="368" t="s">
        <v>1092</v>
      </c>
      <c r="C125" s="368">
        <v>30</v>
      </c>
      <c r="D125" s="369" t="s">
        <v>55</v>
      </c>
      <c r="E125" s="369" t="s">
        <v>334</v>
      </c>
      <c r="F125" s="323">
        <v>90</v>
      </c>
      <c r="G125" s="323">
        <v>90</v>
      </c>
      <c r="H125" s="323">
        <v>95</v>
      </c>
      <c r="I125" s="323">
        <v>93</v>
      </c>
      <c r="J125" s="323">
        <v>86</v>
      </c>
      <c r="K125" s="323">
        <v>88</v>
      </c>
      <c r="L125" s="368">
        <f t="shared" si="4"/>
        <v>542</v>
      </c>
      <c r="M125" s="368"/>
      <c r="N125" s="368"/>
      <c r="O125" s="323"/>
    </row>
    <row r="126" spans="1:15" ht="14.25">
      <c r="A126" s="367" t="s">
        <v>56</v>
      </c>
      <c r="B126" s="368" t="s">
        <v>1092</v>
      </c>
      <c r="C126" s="368">
        <v>43</v>
      </c>
      <c r="D126" s="369" t="s">
        <v>57</v>
      </c>
      <c r="E126" s="369" t="s">
        <v>240</v>
      </c>
      <c r="F126" s="323">
        <v>89</v>
      </c>
      <c r="G126" s="323">
        <v>93</v>
      </c>
      <c r="H126" s="323">
        <v>89</v>
      </c>
      <c r="I126" s="323">
        <v>85</v>
      </c>
      <c r="J126" s="323">
        <v>92</v>
      </c>
      <c r="K126" s="323">
        <v>93</v>
      </c>
      <c r="L126" s="368">
        <f t="shared" si="4"/>
        <v>541</v>
      </c>
      <c r="M126" s="368"/>
      <c r="N126" s="368"/>
      <c r="O126" s="323"/>
    </row>
    <row r="127" spans="1:15" ht="14.25">
      <c r="A127" s="367" t="s">
        <v>58</v>
      </c>
      <c r="B127" s="264" t="s">
        <v>1091</v>
      </c>
      <c r="C127" s="264">
        <v>18</v>
      </c>
      <c r="D127" s="262" t="s">
        <v>59</v>
      </c>
      <c r="E127" s="262" t="s">
        <v>229</v>
      </c>
      <c r="F127" s="262">
        <v>90</v>
      </c>
      <c r="G127" s="262">
        <v>90</v>
      </c>
      <c r="H127" s="262">
        <v>93</v>
      </c>
      <c r="I127" s="262">
        <v>92</v>
      </c>
      <c r="J127" s="262">
        <v>85</v>
      </c>
      <c r="K127" s="262">
        <v>91</v>
      </c>
      <c r="L127" s="264">
        <f t="shared" si="4"/>
        <v>541</v>
      </c>
      <c r="M127" s="264"/>
      <c r="N127" s="264"/>
      <c r="O127" s="262"/>
    </row>
    <row r="128" spans="1:15" ht="14.25">
      <c r="A128" s="367" t="s">
        <v>60</v>
      </c>
      <c r="B128" s="368" t="s">
        <v>72</v>
      </c>
      <c r="C128" s="368">
        <v>43</v>
      </c>
      <c r="D128" s="368" t="s">
        <v>61</v>
      </c>
      <c r="E128" s="368" t="s">
        <v>240</v>
      </c>
      <c r="F128" s="323">
        <v>88</v>
      </c>
      <c r="G128" s="323">
        <v>86</v>
      </c>
      <c r="H128" s="323">
        <v>91</v>
      </c>
      <c r="I128" s="323">
        <v>91</v>
      </c>
      <c r="J128" s="323">
        <v>87</v>
      </c>
      <c r="K128" s="368">
        <v>97</v>
      </c>
      <c r="L128" s="370">
        <f t="shared" si="4"/>
        <v>540</v>
      </c>
      <c r="M128" s="370"/>
      <c r="N128" s="370"/>
      <c r="O128" s="323"/>
    </row>
    <row r="129" spans="1:15" ht="14.25">
      <c r="A129" s="367" t="s">
        <v>62</v>
      </c>
      <c r="B129" s="368" t="s">
        <v>1092</v>
      </c>
      <c r="C129" s="368">
        <v>29</v>
      </c>
      <c r="D129" s="369" t="s">
        <v>361</v>
      </c>
      <c r="E129" s="369" t="s">
        <v>357</v>
      </c>
      <c r="F129" s="323">
        <v>90</v>
      </c>
      <c r="G129" s="323">
        <v>85</v>
      </c>
      <c r="H129" s="323">
        <v>93</v>
      </c>
      <c r="I129" s="323">
        <v>88</v>
      </c>
      <c r="J129" s="323">
        <v>92</v>
      </c>
      <c r="K129" s="323">
        <v>91</v>
      </c>
      <c r="L129" s="368">
        <f t="shared" si="4"/>
        <v>539</v>
      </c>
      <c r="M129" s="368"/>
      <c r="N129" s="368"/>
      <c r="O129" s="323"/>
    </row>
    <row r="130" spans="1:15" ht="14.25">
      <c r="A130" s="367" t="s">
        <v>63</v>
      </c>
      <c r="B130" s="368" t="s">
        <v>72</v>
      </c>
      <c r="C130" s="368">
        <v>19</v>
      </c>
      <c r="D130" s="368" t="s">
        <v>64</v>
      </c>
      <c r="E130" s="368" t="s">
        <v>555</v>
      </c>
      <c r="F130" s="323">
        <v>87</v>
      </c>
      <c r="G130" s="323">
        <v>90</v>
      </c>
      <c r="H130" s="323">
        <v>82</v>
      </c>
      <c r="I130" s="323">
        <v>90</v>
      </c>
      <c r="J130" s="323">
        <v>91</v>
      </c>
      <c r="K130" s="368">
        <v>90</v>
      </c>
      <c r="L130" s="370">
        <f t="shared" si="4"/>
        <v>530</v>
      </c>
      <c r="M130" s="370"/>
      <c r="N130" s="370"/>
      <c r="O130" s="323"/>
    </row>
    <row r="131" spans="1:15" ht="14.25">
      <c r="A131" s="367" t="s">
        <v>65</v>
      </c>
      <c r="B131" s="368" t="s">
        <v>72</v>
      </c>
      <c r="C131" s="368">
        <v>16</v>
      </c>
      <c r="D131" s="368" t="s">
        <v>66</v>
      </c>
      <c r="E131" s="368" t="s">
        <v>230</v>
      </c>
      <c r="F131" s="323">
        <v>85</v>
      </c>
      <c r="G131" s="323">
        <v>88</v>
      </c>
      <c r="H131" s="323">
        <v>87</v>
      </c>
      <c r="I131" s="323">
        <v>89</v>
      </c>
      <c r="J131" s="323">
        <v>91</v>
      </c>
      <c r="K131" s="368">
        <v>90</v>
      </c>
      <c r="L131" s="370">
        <f t="shared" si="4"/>
        <v>530</v>
      </c>
      <c r="M131" s="370"/>
      <c r="N131" s="370"/>
      <c r="O131" s="323"/>
    </row>
    <row r="132" spans="1:15" ht="14.25">
      <c r="A132" s="367" t="s">
        <v>67</v>
      </c>
      <c r="B132" s="368" t="s">
        <v>72</v>
      </c>
      <c r="C132" s="368">
        <v>44</v>
      </c>
      <c r="D132" s="368" t="s">
        <v>611</v>
      </c>
      <c r="E132" s="368" t="s">
        <v>230</v>
      </c>
      <c r="F132" s="323">
        <v>89</v>
      </c>
      <c r="G132" s="323">
        <v>90</v>
      </c>
      <c r="H132" s="323">
        <v>90</v>
      </c>
      <c r="I132" s="323">
        <v>88</v>
      </c>
      <c r="J132" s="323">
        <v>88</v>
      </c>
      <c r="K132" s="368">
        <v>83</v>
      </c>
      <c r="L132" s="370">
        <f t="shared" si="4"/>
        <v>528</v>
      </c>
      <c r="M132" s="370"/>
      <c r="N132" s="370"/>
      <c r="O132" s="323" t="s">
        <v>1100</v>
      </c>
    </row>
    <row r="133" spans="1:15" ht="14.25">
      <c r="A133" s="367" t="s">
        <v>68</v>
      </c>
      <c r="B133" s="264" t="s">
        <v>1091</v>
      </c>
      <c r="C133" s="264">
        <v>42</v>
      </c>
      <c r="D133" s="262" t="s">
        <v>69</v>
      </c>
      <c r="E133" s="262" t="s">
        <v>383</v>
      </c>
      <c r="F133" s="262">
        <v>88</v>
      </c>
      <c r="G133" s="262">
        <v>87</v>
      </c>
      <c r="H133" s="262">
        <v>81</v>
      </c>
      <c r="I133" s="262">
        <v>88</v>
      </c>
      <c r="J133" s="262">
        <v>83</v>
      </c>
      <c r="K133" s="262">
        <v>88</v>
      </c>
      <c r="L133" s="264">
        <f t="shared" si="4"/>
        <v>515</v>
      </c>
      <c r="M133" s="264"/>
      <c r="N133" s="264"/>
      <c r="O133" s="262"/>
    </row>
    <row r="134" spans="1:15" ht="14.25">
      <c r="A134" s="367" t="s">
        <v>70</v>
      </c>
      <c r="B134" s="368" t="s">
        <v>72</v>
      </c>
      <c r="C134" s="368">
        <v>22</v>
      </c>
      <c r="D134" s="368" t="s">
        <v>71</v>
      </c>
      <c r="E134" s="368" t="s">
        <v>604</v>
      </c>
      <c r="F134" s="323">
        <v>78</v>
      </c>
      <c r="G134" s="323">
        <v>77</v>
      </c>
      <c r="H134" s="323">
        <v>73</v>
      </c>
      <c r="I134" s="323">
        <v>72</v>
      </c>
      <c r="J134" s="323">
        <v>74</v>
      </c>
      <c r="K134" s="368">
        <v>85</v>
      </c>
      <c r="L134" s="370">
        <f>SUM(F134:K134)</f>
        <v>459</v>
      </c>
      <c r="M134" s="370"/>
      <c r="N134" s="370"/>
      <c r="O134" s="323"/>
    </row>
    <row r="135" spans="1:15" ht="14.25">
      <c r="A135" s="367"/>
      <c r="B135" s="368" t="s">
        <v>1101</v>
      </c>
      <c r="C135" s="368">
        <v>35</v>
      </c>
      <c r="D135" s="368" t="s">
        <v>73</v>
      </c>
      <c r="E135" s="368" t="s">
        <v>238</v>
      </c>
      <c r="F135" s="323"/>
      <c r="G135" s="323"/>
      <c r="H135" s="323"/>
      <c r="I135" s="323"/>
      <c r="J135" s="323"/>
      <c r="K135" s="368"/>
      <c r="L135" s="370">
        <f>SUM(F135:K135)</f>
        <v>0</v>
      </c>
      <c r="M135" s="370"/>
      <c r="N135" s="370"/>
      <c r="O135" s="323" t="s">
        <v>865</v>
      </c>
    </row>
  </sheetData>
  <mergeCells count="3">
    <mergeCell ref="A1:O1"/>
    <mergeCell ref="A2:O2"/>
    <mergeCell ref="A3:O3"/>
  </mergeCells>
  <printOptions horizontalCentered="1"/>
  <pageMargins left="0" right="0" top="0.7874015748031497" bottom="0.7874015748031497" header="0.5118110236220472" footer="0.5118110236220472"/>
  <pageSetup orientation="portrait" paperSize="9" scale="77" r:id="rId1"/>
  <rowBreaks count="1" manualBreakCount="1">
    <brk id="5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20" sqref="C20:C21"/>
    </sheetView>
  </sheetViews>
  <sheetFormatPr defaultColWidth="9.00390625" defaultRowHeight="13.5"/>
  <cols>
    <col min="1" max="1" width="3.75390625" style="0" customWidth="1"/>
    <col min="2" max="2" width="13.25390625" style="0" customWidth="1"/>
    <col min="3" max="3" width="11.00390625" style="0" customWidth="1"/>
    <col min="4" max="4" width="5.875" style="0" customWidth="1"/>
    <col min="5" max="14" width="6.125" style="0" customWidth="1"/>
    <col min="15" max="15" width="5.25390625" style="0" customWidth="1"/>
    <col min="16" max="16" width="6.625" style="0" customWidth="1"/>
    <col min="17" max="17" width="7.75390625" style="0" customWidth="1"/>
    <col min="18" max="18" width="4.25390625" style="0" customWidth="1"/>
  </cols>
  <sheetData>
    <row r="1" spans="1:18" ht="18" customHeight="1">
      <c r="A1" s="189" t="s">
        <v>505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8" customHeight="1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8" customHeight="1">
      <c r="A3" s="190" t="s">
        <v>74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4" spans="1:18" ht="18" customHeight="1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</row>
    <row r="5" spans="1:18" ht="19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customHeight="1" thickBot="1">
      <c r="A6" s="191" t="s">
        <v>507</v>
      </c>
      <c r="B6" s="191" t="s">
        <v>508</v>
      </c>
      <c r="C6" s="191" t="s">
        <v>509</v>
      </c>
      <c r="D6" s="305" t="s">
        <v>510</v>
      </c>
      <c r="E6" s="49" t="s">
        <v>511</v>
      </c>
      <c r="F6" s="50" t="s">
        <v>512</v>
      </c>
      <c r="G6" s="49" t="s">
        <v>497</v>
      </c>
      <c r="H6" s="50" t="s">
        <v>498</v>
      </c>
      <c r="I6" s="49" t="s">
        <v>499</v>
      </c>
      <c r="J6" s="50" t="s">
        <v>500</v>
      </c>
      <c r="K6" s="49" t="s">
        <v>501</v>
      </c>
      <c r="L6" s="50" t="s">
        <v>502</v>
      </c>
      <c r="M6" s="49" t="s">
        <v>503</v>
      </c>
      <c r="N6" s="50" t="s">
        <v>504</v>
      </c>
      <c r="O6" s="178" t="s">
        <v>513</v>
      </c>
      <c r="P6" s="192" t="s">
        <v>1070</v>
      </c>
      <c r="Q6" s="194" t="s">
        <v>514</v>
      </c>
      <c r="R6" s="196" t="s">
        <v>515</v>
      </c>
    </row>
    <row r="7" spans="1:18" ht="15" customHeight="1" thickBot="1">
      <c r="A7" s="191"/>
      <c r="B7" s="191"/>
      <c r="C7" s="191"/>
      <c r="D7" s="306"/>
      <c r="E7" s="51" t="s">
        <v>516</v>
      </c>
      <c r="F7" s="52" t="s">
        <v>516</v>
      </c>
      <c r="G7" s="53" t="s">
        <v>516</v>
      </c>
      <c r="H7" s="52" t="s">
        <v>516</v>
      </c>
      <c r="I7" s="53" t="s">
        <v>516</v>
      </c>
      <c r="J7" s="52" t="s">
        <v>516</v>
      </c>
      <c r="K7" s="53" t="s">
        <v>516</v>
      </c>
      <c r="L7" s="52" t="s">
        <v>516</v>
      </c>
      <c r="M7" s="53" t="s">
        <v>516</v>
      </c>
      <c r="N7" s="54" t="s">
        <v>516</v>
      </c>
      <c r="O7" s="179"/>
      <c r="P7" s="193"/>
      <c r="Q7" s="195"/>
      <c r="R7" s="196"/>
    </row>
    <row r="8" spans="1:18" ht="15" customHeight="1">
      <c r="A8" s="197">
        <v>1</v>
      </c>
      <c r="B8" s="314" t="s">
        <v>316</v>
      </c>
      <c r="C8" s="314" t="s">
        <v>234</v>
      </c>
      <c r="D8" s="199">
        <v>585</v>
      </c>
      <c r="E8" s="291">
        <v>10</v>
      </c>
      <c r="F8" s="284">
        <v>10.5</v>
      </c>
      <c r="G8" s="285">
        <v>9.2</v>
      </c>
      <c r="H8" s="284">
        <v>10.1</v>
      </c>
      <c r="I8" s="285">
        <v>10.8</v>
      </c>
      <c r="J8" s="284">
        <v>9.7</v>
      </c>
      <c r="K8" s="285">
        <v>9.5</v>
      </c>
      <c r="L8" s="284">
        <v>9.6</v>
      </c>
      <c r="M8" s="285">
        <v>9.9</v>
      </c>
      <c r="N8" s="292">
        <v>10</v>
      </c>
      <c r="O8" s="188"/>
      <c r="P8" s="307">
        <f>SUM(E8:N8)</f>
        <v>99.3</v>
      </c>
      <c r="Q8" s="307">
        <f>D8+P8</f>
        <v>684.3</v>
      </c>
      <c r="R8" s="184">
        <f>RANK(Q8,$Q$8:$Q$21)</f>
        <v>1</v>
      </c>
    </row>
    <row r="9" spans="1:18" ht="15" customHeight="1" thickBot="1">
      <c r="A9" s="198"/>
      <c r="B9" s="315"/>
      <c r="C9" s="315"/>
      <c r="D9" s="200"/>
      <c r="E9" s="287">
        <f>E8</f>
        <v>10</v>
      </c>
      <c r="F9" s="288">
        <f aca="true" t="shared" si="0" ref="F9:N9">IF(F8,E9+F8,)</f>
        <v>20.5</v>
      </c>
      <c r="G9" s="289">
        <f t="shared" si="0"/>
        <v>29.7</v>
      </c>
      <c r="H9" s="288">
        <f t="shared" si="0"/>
        <v>39.8</v>
      </c>
      <c r="I9" s="289">
        <f t="shared" si="0"/>
        <v>50.599999999999994</v>
      </c>
      <c r="J9" s="288">
        <f t="shared" si="0"/>
        <v>60.3</v>
      </c>
      <c r="K9" s="288">
        <f t="shared" si="0"/>
        <v>69.8</v>
      </c>
      <c r="L9" s="288">
        <f t="shared" si="0"/>
        <v>79.39999999999999</v>
      </c>
      <c r="M9" s="289">
        <f t="shared" si="0"/>
        <v>89.3</v>
      </c>
      <c r="N9" s="290">
        <f t="shared" si="0"/>
        <v>99.3</v>
      </c>
      <c r="O9" s="177"/>
      <c r="P9" s="308"/>
      <c r="Q9" s="308"/>
      <c r="R9" s="185"/>
    </row>
    <row r="10" spans="1:18" ht="15" customHeight="1" thickBot="1">
      <c r="A10" s="186">
        <v>2</v>
      </c>
      <c r="B10" s="313" t="s">
        <v>618</v>
      </c>
      <c r="C10" s="313" t="s">
        <v>235</v>
      </c>
      <c r="D10" s="187">
        <v>582</v>
      </c>
      <c r="E10" s="291">
        <v>10.7</v>
      </c>
      <c r="F10" s="284">
        <v>9.9</v>
      </c>
      <c r="G10" s="285">
        <v>10.1</v>
      </c>
      <c r="H10" s="284">
        <v>9.8</v>
      </c>
      <c r="I10" s="285">
        <v>9.8</v>
      </c>
      <c r="J10" s="284">
        <v>9.9</v>
      </c>
      <c r="K10" s="285">
        <v>10.2</v>
      </c>
      <c r="L10" s="284">
        <v>9.8</v>
      </c>
      <c r="M10" s="285">
        <v>10.3</v>
      </c>
      <c r="N10" s="292">
        <v>10.6</v>
      </c>
      <c r="O10" s="188"/>
      <c r="P10" s="309">
        <f>SUM(E10:N10)</f>
        <v>101.09999999999998</v>
      </c>
      <c r="Q10" s="311">
        <f>D10+P10</f>
        <v>683.1</v>
      </c>
      <c r="R10" s="184">
        <f>RANK(Q10,$Q$8:$Q$21)</f>
        <v>2</v>
      </c>
    </row>
    <row r="11" spans="1:18" ht="15" customHeight="1" thickBot="1">
      <c r="A11" s="186"/>
      <c r="B11" s="313"/>
      <c r="C11" s="313"/>
      <c r="D11" s="187"/>
      <c r="E11" s="287">
        <f>E10</f>
        <v>10.7</v>
      </c>
      <c r="F11" s="288">
        <f aca="true" t="shared" si="1" ref="F11:N11">IF(F10,E11+F10,)</f>
        <v>20.6</v>
      </c>
      <c r="G11" s="288">
        <f t="shared" si="1"/>
        <v>30.700000000000003</v>
      </c>
      <c r="H11" s="288">
        <f t="shared" si="1"/>
        <v>40.5</v>
      </c>
      <c r="I11" s="289">
        <f t="shared" si="1"/>
        <v>50.3</v>
      </c>
      <c r="J11" s="288">
        <f t="shared" si="1"/>
        <v>60.199999999999996</v>
      </c>
      <c r="K11" s="289">
        <f t="shared" si="1"/>
        <v>70.39999999999999</v>
      </c>
      <c r="L11" s="288">
        <f t="shared" si="1"/>
        <v>80.19999999999999</v>
      </c>
      <c r="M11" s="289">
        <f t="shared" si="1"/>
        <v>90.49999999999999</v>
      </c>
      <c r="N11" s="290">
        <f t="shared" si="1"/>
        <v>101.09999999999998</v>
      </c>
      <c r="O11" s="177"/>
      <c r="P11" s="310"/>
      <c r="Q11" s="312"/>
      <c r="R11" s="185"/>
    </row>
    <row r="12" spans="1:18" ht="15" customHeight="1" thickBot="1">
      <c r="A12" s="186">
        <v>3</v>
      </c>
      <c r="B12" s="313" t="s">
        <v>924</v>
      </c>
      <c r="C12" s="313" t="s">
        <v>242</v>
      </c>
      <c r="D12" s="187">
        <v>580</v>
      </c>
      <c r="E12" s="291">
        <v>9.6</v>
      </c>
      <c r="F12" s="284">
        <v>10.5</v>
      </c>
      <c r="G12" s="285">
        <v>8.9</v>
      </c>
      <c r="H12" s="284">
        <v>10.6</v>
      </c>
      <c r="I12" s="285">
        <v>9.4</v>
      </c>
      <c r="J12" s="284">
        <v>10.6</v>
      </c>
      <c r="K12" s="285">
        <v>10.3</v>
      </c>
      <c r="L12" s="284">
        <v>9.2</v>
      </c>
      <c r="M12" s="285">
        <v>10.7</v>
      </c>
      <c r="N12" s="292">
        <v>10.5</v>
      </c>
      <c r="O12" s="188"/>
      <c r="P12" s="309">
        <f>SUM(E12:N12)</f>
        <v>100.30000000000001</v>
      </c>
      <c r="Q12" s="311">
        <f>D12+P12</f>
        <v>680.3</v>
      </c>
      <c r="R12" s="184">
        <f>RANK(Q12,$Q$8:$Q$21)</f>
        <v>3</v>
      </c>
    </row>
    <row r="13" spans="1:18" ht="15" customHeight="1" thickBot="1">
      <c r="A13" s="186"/>
      <c r="B13" s="313"/>
      <c r="C13" s="313"/>
      <c r="D13" s="187"/>
      <c r="E13" s="287">
        <f>E12</f>
        <v>9.6</v>
      </c>
      <c r="F13" s="288">
        <f aca="true" t="shared" si="2" ref="F13:N13">IF(F12,E13+F12,)</f>
        <v>20.1</v>
      </c>
      <c r="G13" s="289">
        <f t="shared" si="2"/>
        <v>29</v>
      </c>
      <c r="H13" s="288">
        <f t="shared" si="2"/>
        <v>39.6</v>
      </c>
      <c r="I13" s="289">
        <f t="shared" si="2"/>
        <v>49</v>
      </c>
      <c r="J13" s="288">
        <f t="shared" si="2"/>
        <v>59.6</v>
      </c>
      <c r="K13" s="289">
        <f t="shared" si="2"/>
        <v>69.9</v>
      </c>
      <c r="L13" s="288">
        <f t="shared" si="2"/>
        <v>79.10000000000001</v>
      </c>
      <c r="M13" s="289">
        <f t="shared" si="2"/>
        <v>89.80000000000001</v>
      </c>
      <c r="N13" s="290">
        <f t="shared" si="2"/>
        <v>100.30000000000001</v>
      </c>
      <c r="O13" s="177"/>
      <c r="P13" s="310"/>
      <c r="Q13" s="312"/>
      <c r="R13" s="185"/>
    </row>
    <row r="14" spans="1:18" ht="15" customHeight="1" thickBot="1">
      <c r="A14" s="186">
        <v>4</v>
      </c>
      <c r="B14" s="313" t="s">
        <v>519</v>
      </c>
      <c r="C14" s="313" t="s">
        <v>231</v>
      </c>
      <c r="D14" s="187">
        <v>580</v>
      </c>
      <c r="E14" s="291">
        <v>9.1</v>
      </c>
      <c r="F14" s="284">
        <v>9.7</v>
      </c>
      <c r="G14" s="285">
        <v>10.5</v>
      </c>
      <c r="H14" s="284">
        <v>10.2</v>
      </c>
      <c r="I14" s="285">
        <v>10</v>
      </c>
      <c r="J14" s="284">
        <v>10.3</v>
      </c>
      <c r="K14" s="285">
        <v>10.1</v>
      </c>
      <c r="L14" s="284">
        <v>9.6</v>
      </c>
      <c r="M14" s="285">
        <v>10.7</v>
      </c>
      <c r="N14" s="292">
        <v>8.9</v>
      </c>
      <c r="O14" s="188"/>
      <c r="P14" s="309">
        <f>SUM(E14:N14)</f>
        <v>99.1</v>
      </c>
      <c r="Q14" s="311">
        <f>D14+P14</f>
        <v>679.1</v>
      </c>
      <c r="R14" s="184">
        <f>RANK(Q14,$Q$8:$Q$21)</f>
        <v>4</v>
      </c>
    </row>
    <row r="15" spans="1:18" ht="15" customHeight="1" thickBot="1">
      <c r="A15" s="186"/>
      <c r="B15" s="313"/>
      <c r="C15" s="313"/>
      <c r="D15" s="187"/>
      <c r="E15" s="287">
        <f>E14</f>
        <v>9.1</v>
      </c>
      <c r="F15" s="288">
        <f aca="true" t="shared" si="3" ref="F15:N15">IF(F14,E15+F14,)</f>
        <v>18.799999999999997</v>
      </c>
      <c r="G15" s="289">
        <f t="shared" si="3"/>
        <v>29.299999999999997</v>
      </c>
      <c r="H15" s="288">
        <f t="shared" si="3"/>
        <v>39.5</v>
      </c>
      <c r="I15" s="289">
        <f t="shared" si="3"/>
        <v>49.5</v>
      </c>
      <c r="J15" s="288">
        <f t="shared" si="3"/>
        <v>59.8</v>
      </c>
      <c r="K15" s="289">
        <f t="shared" si="3"/>
        <v>69.89999999999999</v>
      </c>
      <c r="L15" s="288">
        <f t="shared" si="3"/>
        <v>79.49999999999999</v>
      </c>
      <c r="M15" s="289">
        <f t="shared" si="3"/>
        <v>90.19999999999999</v>
      </c>
      <c r="N15" s="290">
        <f t="shared" si="3"/>
        <v>99.1</v>
      </c>
      <c r="O15" s="177"/>
      <c r="P15" s="310"/>
      <c r="Q15" s="312"/>
      <c r="R15" s="185"/>
    </row>
    <row r="16" spans="1:18" ht="15" customHeight="1" thickBot="1">
      <c r="A16" s="186">
        <v>6</v>
      </c>
      <c r="B16" s="313" t="s">
        <v>248</v>
      </c>
      <c r="C16" s="313" t="s">
        <v>231</v>
      </c>
      <c r="D16" s="187">
        <v>579</v>
      </c>
      <c r="E16" s="291">
        <v>10.3</v>
      </c>
      <c r="F16" s="284">
        <v>10.2</v>
      </c>
      <c r="G16" s="285">
        <v>9.4</v>
      </c>
      <c r="H16" s="284">
        <v>9.7</v>
      </c>
      <c r="I16" s="285">
        <v>10.1</v>
      </c>
      <c r="J16" s="284">
        <v>9.3</v>
      </c>
      <c r="K16" s="285">
        <v>10</v>
      </c>
      <c r="L16" s="284">
        <v>9.5</v>
      </c>
      <c r="M16" s="285">
        <v>10.4</v>
      </c>
      <c r="N16" s="292">
        <v>10.4</v>
      </c>
      <c r="O16" s="188"/>
      <c r="P16" s="309">
        <f>SUM(E16:N16)</f>
        <v>99.30000000000001</v>
      </c>
      <c r="Q16" s="311">
        <f>D16+P16</f>
        <v>678.3</v>
      </c>
      <c r="R16" s="184">
        <f>RANK(Q16,$Q$8:$Q$21)</f>
        <v>5</v>
      </c>
    </row>
    <row r="17" spans="1:18" ht="15" customHeight="1" thickBot="1">
      <c r="A17" s="186"/>
      <c r="B17" s="313"/>
      <c r="C17" s="313"/>
      <c r="D17" s="187"/>
      <c r="E17" s="287">
        <f>E16</f>
        <v>10.3</v>
      </c>
      <c r="F17" s="288">
        <f aca="true" t="shared" si="4" ref="F17:N17">IF(F16,E17+F16,)</f>
        <v>20.5</v>
      </c>
      <c r="G17" s="289">
        <f t="shared" si="4"/>
        <v>29.9</v>
      </c>
      <c r="H17" s="288">
        <f t="shared" si="4"/>
        <v>39.599999999999994</v>
      </c>
      <c r="I17" s="289">
        <f t="shared" si="4"/>
        <v>49.699999999999996</v>
      </c>
      <c r="J17" s="288">
        <f t="shared" si="4"/>
        <v>59</v>
      </c>
      <c r="K17" s="289">
        <f t="shared" si="4"/>
        <v>69</v>
      </c>
      <c r="L17" s="288">
        <f t="shared" si="4"/>
        <v>78.5</v>
      </c>
      <c r="M17" s="289">
        <f t="shared" si="4"/>
        <v>88.9</v>
      </c>
      <c r="N17" s="290">
        <f t="shared" si="4"/>
        <v>99.30000000000001</v>
      </c>
      <c r="O17" s="177"/>
      <c r="P17" s="310"/>
      <c r="Q17" s="312"/>
      <c r="R17" s="185"/>
    </row>
    <row r="18" spans="1:18" ht="15" customHeight="1" thickBot="1">
      <c r="A18" s="186">
        <v>7</v>
      </c>
      <c r="B18" s="313" t="s">
        <v>818</v>
      </c>
      <c r="C18" s="313" t="s">
        <v>236</v>
      </c>
      <c r="D18" s="187">
        <v>579</v>
      </c>
      <c r="E18" s="291">
        <v>10.1</v>
      </c>
      <c r="F18" s="284">
        <v>10.2</v>
      </c>
      <c r="G18" s="285">
        <v>9.5</v>
      </c>
      <c r="H18" s="284">
        <v>10.8</v>
      </c>
      <c r="I18" s="285">
        <v>8.6</v>
      </c>
      <c r="J18" s="284">
        <v>10</v>
      </c>
      <c r="K18" s="285">
        <v>10.4</v>
      </c>
      <c r="L18" s="284">
        <v>10</v>
      </c>
      <c r="M18" s="285">
        <v>10.4</v>
      </c>
      <c r="N18" s="292">
        <v>9.2</v>
      </c>
      <c r="O18" s="188"/>
      <c r="P18" s="309">
        <f>SUM(E18:N18)</f>
        <v>99.2</v>
      </c>
      <c r="Q18" s="311">
        <f>D18+P18</f>
        <v>678.2</v>
      </c>
      <c r="R18" s="184">
        <f>RANK(Q18,$Q$8:$Q$21)</f>
        <v>6</v>
      </c>
    </row>
    <row r="19" spans="1:18" ht="15" customHeight="1" thickBot="1">
      <c r="A19" s="186"/>
      <c r="B19" s="313"/>
      <c r="C19" s="313"/>
      <c r="D19" s="187"/>
      <c r="E19" s="287">
        <f>E18</f>
        <v>10.1</v>
      </c>
      <c r="F19" s="288">
        <f aca="true" t="shared" si="5" ref="F19:N19">IF(F18,E19+F18,)</f>
        <v>20.299999999999997</v>
      </c>
      <c r="G19" s="289">
        <f t="shared" si="5"/>
        <v>29.799999999999997</v>
      </c>
      <c r="H19" s="288">
        <f t="shared" si="5"/>
        <v>40.599999999999994</v>
      </c>
      <c r="I19" s="288">
        <f t="shared" si="5"/>
        <v>49.199999999999996</v>
      </c>
      <c r="J19" s="288">
        <f t="shared" si="5"/>
        <v>59.199999999999996</v>
      </c>
      <c r="K19" s="288">
        <f t="shared" si="5"/>
        <v>69.6</v>
      </c>
      <c r="L19" s="288">
        <f t="shared" si="5"/>
        <v>79.6</v>
      </c>
      <c r="M19" s="289">
        <f t="shared" si="5"/>
        <v>90</v>
      </c>
      <c r="N19" s="290">
        <f t="shared" si="5"/>
        <v>99.2</v>
      </c>
      <c r="O19" s="177"/>
      <c r="P19" s="310"/>
      <c r="Q19" s="312"/>
      <c r="R19" s="185"/>
    </row>
    <row r="20" spans="1:18" ht="15" customHeight="1" thickBot="1">
      <c r="A20" s="186">
        <v>8</v>
      </c>
      <c r="B20" s="316" t="s">
        <v>930</v>
      </c>
      <c r="C20" s="317" t="s">
        <v>357</v>
      </c>
      <c r="D20" s="176">
        <v>578</v>
      </c>
      <c r="E20" s="291">
        <v>9.9</v>
      </c>
      <c r="F20" s="284">
        <v>10.3</v>
      </c>
      <c r="G20" s="285">
        <v>10.1</v>
      </c>
      <c r="H20" s="284">
        <v>9.2</v>
      </c>
      <c r="I20" s="285">
        <v>10</v>
      </c>
      <c r="J20" s="284">
        <v>8.9</v>
      </c>
      <c r="K20" s="285">
        <v>9.8</v>
      </c>
      <c r="L20" s="284">
        <v>10.1</v>
      </c>
      <c r="M20" s="285">
        <v>10.6</v>
      </c>
      <c r="N20" s="292">
        <v>10</v>
      </c>
      <c r="O20" s="188"/>
      <c r="P20" s="309">
        <f>SUM(E20:N20)</f>
        <v>98.89999999999999</v>
      </c>
      <c r="Q20" s="311">
        <f>D20+P20</f>
        <v>676.9</v>
      </c>
      <c r="R20" s="184">
        <f>RANK(Q20,$Q$8:$Q$21)</f>
        <v>7</v>
      </c>
    </row>
    <row r="21" spans="1:18" ht="15" customHeight="1" thickBot="1">
      <c r="A21" s="186"/>
      <c r="B21" s="316"/>
      <c r="C21" s="317"/>
      <c r="D21" s="176"/>
      <c r="E21" s="287">
        <f>E20</f>
        <v>9.9</v>
      </c>
      <c r="F21" s="288">
        <f>IF(F20,E21+F20,)</f>
        <v>20.200000000000003</v>
      </c>
      <c r="G21" s="289">
        <f aca="true" t="shared" si="6" ref="G21:N21">IF(G20,F21+G20,)</f>
        <v>30.300000000000004</v>
      </c>
      <c r="H21" s="288">
        <f t="shared" si="6"/>
        <v>39.5</v>
      </c>
      <c r="I21" s="289">
        <f t="shared" si="6"/>
        <v>49.5</v>
      </c>
      <c r="J21" s="288">
        <f t="shared" si="6"/>
        <v>58.4</v>
      </c>
      <c r="K21" s="289">
        <f t="shared" si="6"/>
        <v>68.2</v>
      </c>
      <c r="L21" s="288">
        <f t="shared" si="6"/>
        <v>78.3</v>
      </c>
      <c r="M21" s="289">
        <f t="shared" si="6"/>
        <v>88.89999999999999</v>
      </c>
      <c r="N21" s="290">
        <f t="shared" si="6"/>
        <v>98.89999999999999</v>
      </c>
      <c r="O21" s="177"/>
      <c r="P21" s="310"/>
      <c r="Q21" s="312"/>
      <c r="R21" s="185"/>
    </row>
    <row r="22" spans="1:18" ht="15" customHeight="1" thickBot="1">
      <c r="A22" s="186">
        <v>5</v>
      </c>
      <c r="B22" s="313" t="s">
        <v>75</v>
      </c>
      <c r="C22" s="313" t="s">
        <v>236</v>
      </c>
      <c r="D22" s="187">
        <v>579</v>
      </c>
      <c r="E22" s="293">
        <v>0</v>
      </c>
      <c r="F22" s="294">
        <v>10.4</v>
      </c>
      <c r="G22" s="295">
        <v>10</v>
      </c>
      <c r="H22" s="294">
        <v>10</v>
      </c>
      <c r="I22" s="295">
        <v>9.9</v>
      </c>
      <c r="J22" s="294">
        <v>9</v>
      </c>
      <c r="K22" s="295">
        <v>9.8</v>
      </c>
      <c r="L22" s="294">
        <v>9</v>
      </c>
      <c r="M22" s="295">
        <v>10.3</v>
      </c>
      <c r="N22" s="296">
        <v>8.3</v>
      </c>
      <c r="O22" s="188"/>
      <c r="P22" s="309">
        <f>SUM(E22:N22)</f>
        <v>86.69999999999999</v>
      </c>
      <c r="Q22" s="307">
        <f>D22+P22</f>
        <v>665.7</v>
      </c>
      <c r="R22" s="184">
        <f>RANK(Q22,$Q$8:$Q$22)</f>
        <v>8</v>
      </c>
    </row>
    <row r="23" spans="1:18" ht="15" customHeight="1" thickBot="1">
      <c r="A23" s="186"/>
      <c r="B23" s="313"/>
      <c r="C23" s="313"/>
      <c r="D23" s="187"/>
      <c r="E23" s="297">
        <f>E22</f>
        <v>0</v>
      </c>
      <c r="F23" s="298">
        <f aca="true" t="shared" si="7" ref="F23:N23">IF(F22,E23+F22,)</f>
        <v>10.4</v>
      </c>
      <c r="G23" s="299">
        <f t="shared" si="7"/>
        <v>20.4</v>
      </c>
      <c r="H23" s="298">
        <f t="shared" si="7"/>
        <v>30.4</v>
      </c>
      <c r="I23" s="299">
        <f t="shared" si="7"/>
        <v>40.3</v>
      </c>
      <c r="J23" s="298">
        <f t="shared" si="7"/>
        <v>49.3</v>
      </c>
      <c r="K23" s="299">
        <f t="shared" si="7"/>
        <v>59.099999999999994</v>
      </c>
      <c r="L23" s="298">
        <f t="shared" si="7"/>
        <v>68.1</v>
      </c>
      <c r="M23" s="299">
        <f t="shared" si="7"/>
        <v>78.39999999999999</v>
      </c>
      <c r="N23" s="300">
        <f t="shared" si="7"/>
        <v>86.69999999999999</v>
      </c>
      <c r="O23" s="177"/>
      <c r="P23" s="310"/>
      <c r="Q23" s="308"/>
      <c r="R23" s="185"/>
    </row>
    <row r="24" spans="1:18" ht="13.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3.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</row>
    <row r="26" spans="1:4" ht="13.5">
      <c r="A26" s="85"/>
      <c r="B26" s="85"/>
      <c r="C26" s="85"/>
      <c r="D26" s="85"/>
    </row>
    <row r="27" spans="1:4" ht="13.5">
      <c r="A27" s="85"/>
      <c r="B27" s="85"/>
      <c r="C27" s="85"/>
      <c r="D27" s="85"/>
    </row>
    <row r="28" spans="1:4" ht="13.5">
      <c r="A28" s="85"/>
      <c r="B28" s="85"/>
      <c r="C28" s="85"/>
      <c r="D28" s="85"/>
    </row>
    <row r="29" spans="1:4" ht="13.5">
      <c r="A29" s="85"/>
      <c r="B29" s="85"/>
      <c r="C29" s="85"/>
      <c r="D29" s="85"/>
    </row>
    <row r="30" spans="1:18" ht="13.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</row>
    <row r="31" spans="1:18" ht="13.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</row>
    <row r="32" spans="1:18" ht="13.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</row>
    <row r="33" spans="1:18" ht="13.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</row>
    <row r="34" spans="1:18" ht="13.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</row>
    <row r="35" spans="1:18" ht="13.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</row>
    <row r="36" spans="1:18" ht="13.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3.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18" ht="13.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</row>
    <row r="39" spans="1:18" ht="13.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</row>
    <row r="40" spans="1:18" ht="13.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</row>
    <row r="41" spans="1:18" ht="13.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</row>
    <row r="42" spans="1:18" ht="13.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</row>
    <row r="43" spans="1:18" ht="13.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</row>
    <row r="44" spans="1:18" ht="13.5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</row>
    <row r="45" spans="1:18" ht="13.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</row>
    <row r="46" spans="1:18" ht="13.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</row>
    <row r="47" spans="1:18" ht="13.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</row>
    <row r="48" spans="1:18" ht="13.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</row>
    <row r="49" spans="1:18" ht="13.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</row>
    <row r="50" spans="1:18" ht="13.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</row>
    <row r="51" spans="1:18" ht="13.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</row>
    <row r="52" spans="1:18" ht="13.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</row>
    <row r="53" spans="1:18" ht="13.5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</row>
    <row r="54" spans="1:18" ht="13.5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</row>
    <row r="55" spans="1:18" ht="13.5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</row>
    <row r="56" spans="1:18" ht="13.5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</row>
    <row r="57" spans="1:18" ht="13.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</row>
    <row r="58" spans="1:18" ht="13.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</row>
    <row r="59" spans="1:18" ht="13.5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</row>
    <row r="60" spans="1:18" ht="13.5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</row>
    <row r="61" spans="1:18" ht="13.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</row>
    <row r="62" spans="1:18" ht="13.5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</row>
    <row r="63" spans="1:18" ht="13.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</row>
    <row r="64" spans="1:18" ht="13.5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</row>
    <row r="65" spans="1:18" ht="13.5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</row>
    <row r="66" spans="1:18" ht="13.5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</row>
    <row r="67" spans="1:18" ht="13.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</row>
    <row r="68" spans="1:18" ht="13.5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</row>
    <row r="69" spans="1:18" ht="13.5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</row>
    <row r="70" spans="1:18" ht="13.5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</row>
    <row r="71" spans="1:18" ht="13.5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</row>
    <row r="72" spans="1:18" ht="13.5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</row>
    <row r="73" spans="1:18" ht="13.5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</row>
    <row r="74" spans="1:18" ht="13.5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</row>
    <row r="75" spans="1:18" ht="13.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</row>
    <row r="76" spans="1:18" ht="13.5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</row>
    <row r="77" spans="1:18" ht="13.5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</row>
    <row r="78" spans="1:18" ht="13.5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</row>
    <row r="79" spans="1:18" ht="13.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</row>
    <row r="80" spans="1:18" ht="13.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</row>
    <row r="81" spans="1:18" ht="13.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</row>
    <row r="82" spans="1:18" ht="13.5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</row>
    <row r="83" spans="1:18" ht="13.5">
      <c r="A83" s="85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</row>
    <row r="84" spans="1:18" ht="13.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</row>
    <row r="85" spans="1:18" ht="13.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</row>
    <row r="86" spans="1:18" ht="13.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</row>
    <row r="87" spans="1:18" ht="13.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</row>
  </sheetData>
  <mergeCells count="74">
    <mergeCell ref="O22:O23"/>
    <mergeCell ref="P22:P23"/>
    <mergeCell ref="Q22:Q23"/>
    <mergeCell ref="R22:R23"/>
    <mergeCell ref="A22:A23"/>
    <mergeCell ref="B22:B23"/>
    <mergeCell ref="C22:C23"/>
    <mergeCell ref="D22:D23"/>
    <mergeCell ref="O20:O21"/>
    <mergeCell ref="P20:P21"/>
    <mergeCell ref="Q20:Q21"/>
    <mergeCell ref="R20:R21"/>
    <mergeCell ref="A20:A21"/>
    <mergeCell ref="B20:B21"/>
    <mergeCell ref="C20:C21"/>
    <mergeCell ref="D20:D21"/>
    <mergeCell ref="O18:O19"/>
    <mergeCell ref="P18:P19"/>
    <mergeCell ref="Q18:Q19"/>
    <mergeCell ref="R18:R19"/>
    <mergeCell ref="A18:A19"/>
    <mergeCell ref="B18:B19"/>
    <mergeCell ref="C18:C19"/>
    <mergeCell ref="D18:D19"/>
    <mergeCell ref="O16:O17"/>
    <mergeCell ref="P16:P17"/>
    <mergeCell ref="Q16:Q17"/>
    <mergeCell ref="R16:R17"/>
    <mergeCell ref="A16:A17"/>
    <mergeCell ref="B16:B17"/>
    <mergeCell ref="C16:C17"/>
    <mergeCell ref="D16:D17"/>
    <mergeCell ref="O14:O15"/>
    <mergeCell ref="P14:P15"/>
    <mergeCell ref="Q14:Q15"/>
    <mergeCell ref="R14:R15"/>
    <mergeCell ref="A14:A15"/>
    <mergeCell ref="B14:B15"/>
    <mergeCell ref="C14:C15"/>
    <mergeCell ref="D14:D15"/>
    <mergeCell ref="O12:O13"/>
    <mergeCell ref="P12:P13"/>
    <mergeCell ref="Q12:Q13"/>
    <mergeCell ref="R12:R13"/>
    <mergeCell ref="A12:A13"/>
    <mergeCell ref="B12:B13"/>
    <mergeCell ref="C12:C13"/>
    <mergeCell ref="D12:D13"/>
    <mergeCell ref="O10:O11"/>
    <mergeCell ref="P10:P11"/>
    <mergeCell ref="Q10:Q11"/>
    <mergeCell ref="R10:R11"/>
    <mergeCell ref="A10:A11"/>
    <mergeCell ref="B10:B11"/>
    <mergeCell ref="C10:C11"/>
    <mergeCell ref="D10:D11"/>
    <mergeCell ref="O8:O9"/>
    <mergeCell ref="P8:P9"/>
    <mergeCell ref="Q8:Q9"/>
    <mergeCell ref="R8:R9"/>
    <mergeCell ref="A8:A9"/>
    <mergeCell ref="B8:B9"/>
    <mergeCell ref="C8:C9"/>
    <mergeCell ref="D8:D9"/>
    <mergeCell ref="A1:R2"/>
    <mergeCell ref="A3:R4"/>
    <mergeCell ref="A6:A7"/>
    <mergeCell ref="B6:B7"/>
    <mergeCell ref="C6:C7"/>
    <mergeCell ref="D6:D7"/>
    <mergeCell ref="O6:O7"/>
    <mergeCell ref="P6:P7"/>
    <mergeCell ref="Q6:Q7"/>
    <mergeCell ref="R6:R7"/>
  </mergeCells>
  <conditionalFormatting sqref="E8:O8 E20:O20 E12:O12 E18:O18 E16:O16 E14:O14 E22:O22 E10:O10">
    <cfRule type="cellIs" priority="1" dxfId="0" operator="greaterThanOrEqual" stopIfTrue="1">
      <formula>10</formula>
    </cfRule>
  </conditionalFormatting>
  <printOptions/>
  <pageMargins left="0.75" right="0.75" top="0.71" bottom="1" header="0.512" footer="0.512"/>
  <pageSetup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4"/>
  <sheetViews>
    <sheetView workbookViewId="0" topLeftCell="A73">
      <selection activeCell="A1" sqref="A1:O1"/>
    </sheetView>
  </sheetViews>
  <sheetFormatPr defaultColWidth="9.00390625" defaultRowHeight="13.5"/>
  <cols>
    <col min="1" max="1" width="4.875" style="88" customWidth="1"/>
    <col min="2" max="2" width="5.25390625" style="88" customWidth="1"/>
    <col min="3" max="3" width="15.875" style="88" customWidth="1"/>
    <col min="4" max="9" width="5.625" style="88" customWidth="1"/>
    <col min="10" max="10" width="9.25390625" style="88" bestFit="1" customWidth="1"/>
    <col min="11" max="11" width="8.875" style="88" customWidth="1"/>
    <col min="12" max="16384" width="9.00390625" style="88" customWidth="1"/>
  </cols>
  <sheetData>
    <row r="1" spans="1:11" ht="18.75" customHeight="1">
      <c r="A1" s="218" t="s">
        <v>522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8.75" customHeight="1">
      <c r="A2" s="219" t="s">
        <v>919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8.75">
      <c r="A3" s="216" t="s">
        <v>524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</row>
    <row r="4" spans="1:9" ht="15.75" customHeight="1" thickBot="1">
      <c r="A4" s="89"/>
      <c r="B4" s="89"/>
      <c r="C4" s="89"/>
      <c r="D4" s="89"/>
      <c r="E4" s="89"/>
      <c r="F4" s="89"/>
      <c r="G4" s="89"/>
      <c r="H4" s="89"/>
      <c r="I4" s="89"/>
    </row>
    <row r="5" spans="1:11" s="100" customFormat="1" ht="22.5" customHeight="1" thickTop="1">
      <c r="A5" s="94" t="s">
        <v>882</v>
      </c>
      <c r="B5" s="220" t="s">
        <v>236</v>
      </c>
      <c r="C5" s="220"/>
      <c r="D5" s="220"/>
      <c r="E5" s="95" t="s">
        <v>278</v>
      </c>
      <c r="F5" s="96">
        <f>RANK(K8,$K$5:$K$94)</f>
        <v>1</v>
      </c>
      <c r="G5" s="97" t="s">
        <v>287</v>
      </c>
      <c r="H5" s="98"/>
      <c r="I5" s="98"/>
      <c r="J5" s="96">
        <f>K8</f>
        <v>1732</v>
      </c>
      <c r="K5" s="99" t="s">
        <v>279</v>
      </c>
    </row>
    <row r="6" spans="1:11" s="24" customFormat="1" ht="14.25" customHeight="1">
      <c r="A6" s="101" t="s">
        <v>526</v>
      </c>
      <c r="B6" s="102" t="s">
        <v>280</v>
      </c>
      <c r="C6" s="102" t="s">
        <v>508</v>
      </c>
      <c r="D6" s="102" t="s">
        <v>76</v>
      </c>
      <c r="E6" s="102" t="s">
        <v>912</v>
      </c>
      <c r="F6" s="102" t="s">
        <v>913</v>
      </c>
      <c r="G6" s="102" t="s">
        <v>914</v>
      </c>
      <c r="H6" s="102" t="s">
        <v>915</v>
      </c>
      <c r="I6" s="102" t="s">
        <v>916</v>
      </c>
      <c r="J6" s="102" t="s">
        <v>285</v>
      </c>
      <c r="K6" s="103" t="s">
        <v>286</v>
      </c>
    </row>
    <row r="7" spans="1:11" s="106" customFormat="1" ht="17.25" customHeight="1">
      <c r="A7" s="104" t="s">
        <v>77</v>
      </c>
      <c r="B7" s="83">
        <v>8</v>
      </c>
      <c r="C7" s="42" t="s">
        <v>595</v>
      </c>
      <c r="D7" s="91">
        <v>94</v>
      </c>
      <c r="E7" s="91">
        <v>97</v>
      </c>
      <c r="F7" s="91">
        <v>97</v>
      </c>
      <c r="G7" s="91">
        <v>96</v>
      </c>
      <c r="H7" s="91">
        <v>92</v>
      </c>
      <c r="I7" s="91">
        <v>98</v>
      </c>
      <c r="J7" s="92">
        <f>SUM(D7:I7)</f>
        <v>574</v>
      </c>
      <c r="K7" s="105"/>
    </row>
    <row r="8" spans="1:11" s="106" customFormat="1" ht="17.25" customHeight="1">
      <c r="A8" s="104" t="s">
        <v>78</v>
      </c>
      <c r="B8" s="83">
        <v>8</v>
      </c>
      <c r="C8" s="42" t="s">
        <v>818</v>
      </c>
      <c r="D8" s="91">
        <v>94</v>
      </c>
      <c r="E8" s="91">
        <v>98</v>
      </c>
      <c r="F8" s="91">
        <v>96</v>
      </c>
      <c r="G8" s="91">
        <v>99</v>
      </c>
      <c r="H8" s="91">
        <v>97</v>
      </c>
      <c r="I8" s="91">
        <v>95</v>
      </c>
      <c r="J8" s="91">
        <f>SUM(D8:I8)</f>
        <v>579</v>
      </c>
      <c r="K8" s="105">
        <f>SUM(J7:J9)</f>
        <v>1732</v>
      </c>
    </row>
    <row r="9" spans="1:11" s="106" customFormat="1" ht="17.25" customHeight="1" thickBot="1">
      <c r="A9" s="107" t="s">
        <v>79</v>
      </c>
      <c r="B9" s="83">
        <v>8</v>
      </c>
      <c r="C9" s="108" t="s">
        <v>80</v>
      </c>
      <c r="D9" s="4">
        <v>95</v>
      </c>
      <c r="E9" s="4">
        <v>95</v>
      </c>
      <c r="F9" s="4">
        <v>97</v>
      </c>
      <c r="G9" s="4">
        <v>98</v>
      </c>
      <c r="H9" s="4">
        <v>96</v>
      </c>
      <c r="I9" s="4">
        <v>98</v>
      </c>
      <c r="J9" s="4">
        <f>SUM(D9:I9)</f>
        <v>579</v>
      </c>
      <c r="K9" s="109"/>
    </row>
    <row r="10" spans="1:11" s="100" customFormat="1" ht="22.5" customHeight="1" thickTop="1">
      <c r="A10" s="94" t="s">
        <v>895</v>
      </c>
      <c r="B10" s="220" t="s">
        <v>231</v>
      </c>
      <c r="C10" s="220"/>
      <c r="D10" s="220"/>
      <c r="E10" s="95" t="s">
        <v>278</v>
      </c>
      <c r="F10" s="96">
        <f>RANK(K13,$K$5:$K$94)</f>
        <v>2</v>
      </c>
      <c r="G10" s="97" t="s">
        <v>287</v>
      </c>
      <c r="H10" s="98"/>
      <c r="I10" s="98"/>
      <c r="J10" s="96">
        <f>K13</f>
        <v>1731</v>
      </c>
      <c r="K10" s="99" t="s">
        <v>279</v>
      </c>
    </row>
    <row r="11" spans="1:11" s="24" customFormat="1" ht="14.25" customHeight="1">
      <c r="A11" s="101" t="s">
        <v>526</v>
      </c>
      <c r="B11" s="102" t="s">
        <v>280</v>
      </c>
      <c r="C11" s="102" t="s">
        <v>508</v>
      </c>
      <c r="D11" s="102" t="s">
        <v>76</v>
      </c>
      <c r="E11" s="102" t="s">
        <v>912</v>
      </c>
      <c r="F11" s="102" t="s">
        <v>913</v>
      </c>
      <c r="G11" s="102" t="s">
        <v>914</v>
      </c>
      <c r="H11" s="102" t="s">
        <v>915</v>
      </c>
      <c r="I11" s="102" t="s">
        <v>916</v>
      </c>
      <c r="J11" s="102" t="s">
        <v>285</v>
      </c>
      <c r="K11" s="103" t="s">
        <v>286</v>
      </c>
    </row>
    <row r="12" spans="1:11" s="106" customFormat="1" ht="17.25" customHeight="1">
      <c r="A12" s="104" t="s">
        <v>77</v>
      </c>
      <c r="B12" s="83">
        <v>11</v>
      </c>
      <c r="C12" s="42" t="s">
        <v>583</v>
      </c>
      <c r="D12" s="91">
        <v>96</v>
      </c>
      <c r="E12" s="91">
        <v>95</v>
      </c>
      <c r="F12" s="91">
        <v>96</v>
      </c>
      <c r="G12" s="91">
        <v>94</v>
      </c>
      <c r="H12" s="91">
        <v>97</v>
      </c>
      <c r="I12" s="91">
        <v>97</v>
      </c>
      <c r="J12" s="92">
        <f>SUM(D12:I12)</f>
        <v>575</v>
      </c>
      <c r="K12" s="105"/>
    </row>
    <row r="13" spans="1:11" s="106" customFormat="1" ht="17.25" customHeight="1">
      <c r="A13" s="104" t="s">
        <v>298</v>
      </c>
      <c r="B13" s="83">
        <v>11</v>
      </c>
      <c r="C13" s="42" t="s">
        <v>937</v>
      </c>
      <c r="D13" s="91">
        <v>94</v>
      </c>
      <c r="E13" s="91">
        <v>97</v>
      </c>
      <c r="F13" s="91">
        <v>94</v>
      </c>
      <c r="G13" s="91">
        <v>97</v>
      </c>
      <c r="H13" s="91">
        <v>96</v>
      </c>
      <c r="I13" s="91">
        <v>99</v>
      </c>
      <c r="J13" s="91">
        <f>SUM(D13:I13)</f>
        <v>577</v>
      </c>
      <c r="K13" s="105">
        <f>SUM(J12:J14)</f>
        <v>1731</v>
      </c>
    </row>
    <row r="14" spans="1:11" s="106" customFormat="1" ht="17.25" customHeight="1" thickBot="1">
      <c r="A14" s="107" t="s">
        <v>81</v>
      </c>
      <c r="B14" s="83">
        <v>11</v>
      </c>
      <c r="C14" s="42" t="s">
        <v>82</v>
      </c>
      <c r="D14" s="4">
        <v>96</v>
      </c>
      <c r="E14" s="4">
        <v>96</v>
      </c>
      <c r="F14" s="4">
        <v>98</v>
      </c>
      <c r="G14" s="4">
        <v>96</v>
      </c>
      <c r="H14" s="4">
        <v>95</v>
      </c>
      <c r="I14" s="4">
        <v>98</v>
      </c>
      <c r="J14" s="4">
        <f>SUM(D14:I14)</f>
        <v>579</v>
      </c>
      <c r="K14" s="109"/>
    </row>
    <row r="15" spans="1:11" s="100" customFormat="1" ht="22.5" customHeight="1" thickTop="1">
      <c r="A15" s="94" t="s">
        <v>83</v>
      </c>
      <c r="B15" s="220" t="s">
        <v>235</v>
      </c>
      <c r="C15" s="220"/>
      <c r="D15" s="220"/>
      <c r="E15" s="95" t="s">
        <v>278</v>
      </c>
      <c r="F15" s="96">
        <f>RANK(K18,$K$5:$K$94)</f>
        <v>3</v>
      </c>
      <c r="G15" s="97" t="s">
        <v>287</v>
      </c>
      <c r="H15" s="98"/>
      <c r="I15" s="98"/>
      <c r="J15" s="96">
        <f>K18</f>
        <v>1724</v>
      </c>
      <c r="K15" s="99" t="s">
        <v>279</v>
      </c>
    </row>
    <row r="16" spans="1:11" s="24" customFormat="1" ht="14.25" customHeight="1">
      <c r="A16" s="101" t="s">
        <v>526</v>
      </c>
      <c r="B16" s="102" t="s">
        <v>280</v>
      </c>
      <c r="C16" s="102" t="s">
        <v>508</v>
      </c>
      <c r="D16" s="102" t="s">
        <v>76</v>
      </c>
      <c r="E16" s="102" t="s">
        <v>912</v>
      </c>
      <c r="F16" s="102" t="s">
        <v>913</v>
      </c>
      <c r="G16" s="102" t="s">
        <v>914</v>
      </c>
      <c r="H16" s="102" t="s">
        <v>915</v>
      </c>
      <c r="I16" s="102" t="s">
        <v>916</v>
      </c>
      <c r="J16" s="102" t="s">
        <v>285</v>
      </c>
      <c r="K16" s="103" t="s">
        <v>286</v>
      </c>
    </row>
    <row r="17" spans="1:11" s="106" customFormat="1" ht="17.25" customHeight="1">
      <c r="A17" s="104" t="s">
        <v>77</v>
      </c>
      <c r="B17" s="83">
        <v>12</v>
      </c>
      <c r="C17" s="42" t="s">
        <v>574</v>
      </c>
      <c r="D17" s="91">
        <v>95</v>
      </c>
      <c r="E17" s="91">
        <v>97</v>
      </c>
      <c r="F17" s="91">
        <v>96</v>
      </c>
      <c r="G17" s="91">
        <v>96</v>
      </c>
      <c r="H17" s="91">
        <v>97</v>
      </c>
      <c r="I17" s="91">
        <v>97</v>
      </c>
      <c r="J17" s="92">
        <f>SUM(D17:I17)</f>
        <v>578</v>
      </c>
      <c r="K17" s="105"/>
    </row>
    <row r="18" spans="1:11" s="106" customFormat="1" ht="17.25" customHeight="1">
      <c r="A18" s="104" t="s">
        <v>304</v>
      </c>
      <c r="B18" s="83">
        <v>12</v>
      </c>
      <c r="C18" s="42" t="s">
        <v>84</v>
      </c>
      <c r="D18" s="91">
        <v>93</v>
      </c>
      <c r="E18" s="91">
        <v>97</v>
      </c>
      <c r="F18" s="91">
        <v>96</v>
      </c>
      <c r="G18" s="91">
        <v>97</v>
      </c>
      <c r="H18" s="91">
        <v>97</v>
      </c>
      <c r="I18" s="91">
        <v>93</v>
      </c>
      <c r="J18" s="91">
        <f>SUM(D18:I18)</f>
        <v>573</v>
      </c>
      <c r="K18" s="105">
        <f>SUM(J17:J19)</f>
        <v>1724</v>
      </c>
    </row>
    <row r="19" spans="1:11" s="106" customFormat="1" ht="17.25" customHeight="1" thickBot="1">
      <c r="A19" s="107" t="s">
        <v>85</v>
      </c>
      <c r="B19" s="83">
        <v>12</v>
      </c>
      <c r="C19" s="42" t="s">
        <v>642</v>
      </c>
      <c r="D19" s="4">
        <v>99</v>
      </c>
      <c r="E19" s="4">
        <v>92</v>
      </c>
      <c r="F19" s="4">
        <v>97</v>
      </c>
      <c r="G19" s="4">
        <v>95</v>
      </c>
      <c r="H19" s="4">
        <v>93</v>
      </c>
      <c r="I19" s="4">
        <v>97</v>
      </c>
      <c r="J19" s="4">
        <f>SUM(D19:I19)</f>
        <v>573</v>
      </c>
      <c r="K19" s="109"/>
    </row>
    <row r="20" spans="1:11" s="100" customFormat="1" ht="22.5" customHeight="1" thickTop="1">
      <c r="A20" s="94" t="s">
        <v>884</v>
      </c>
      <c r="B20" s="220" t="s">
        <v>238</v>
      </c>
      <c r="C20" s="221"/>
      <c r="D20" s="221"/>
      <c r="E20" s="95" t="s">
        <v>278</v>
      </c>
      <c r="F20" s="96">
        <v>4</v>
      </c>
      <c r="G20" s="97" t="s">
        <v>287</v>
      </c>
      <c r="H20" s="222"/>
      <c r="I20" s="222"/>
      <c r="J20" s="96">
        <f>K23</f>
        <v>1719</v>
      </c>
      <c r="K20" s="99" t="s">
        <v>279</v>
      </c>
    </row>
    <row r="21" spans="1:11" s="24" customFormat="1" ht="14.25" customHeight="1">
      <c r="A21" s="101" t="s">
        <v>526</v>
      </c>
      <c r="B21" s="102" t="s">
        <v>280</v>
      </c>
      <c r="C21" s="102" t="s">
        <v>508</v>
      </c>
      <c r="D21" s="102" t="s">
        <v>76</v>
      </c>
      <c r="E21" s="102" t="s">
        <v>912</v>
      </c>
      <c r="F21" s="102" t="s">
        <v>913</v>
      </c>
      <c r="G21" s="102" t="s">
        <v>914</v>
      </c>
      <c r="H21" s="102" t="s">
        <v>915</v>
      </c>
      <c r="I21" s="102" t="s">
        <v>916</v>
      </c>
      <c r="J21" s="102" t="s">
        <v>285</v>
      </c>
      <c r="K21" s="103" t="s">
        <v>286</v>
      </c>
    </row>
    <row r="22" spans="1:11" s="106" customFormat="1" ht="17.25" customHeight="1">
      <c r="A22" s="104" t="s">
        <v>77</v>
      </c>
      <c r="B22" s="83">
        <v>10</v>
      </c>
      <c r="C22" s="42" t="s">
        <v>86</v>
      </c>
      <c r="D22" s="91">
        <v>93</v>
      </c>
      <c r="E22" s="91">
        <v>95</v>
      </c>
      <c r="F22" s="91">
        <v>98</v>
      </c>
      <c r="G22" s="91">
        <v>97</v>
      </c>
      <c r="H22" s="91">
        <v>97</v>
      </c>
      <c r="I22" s="91">
        <v>96</v>
      </c>
      <c r="J22" s="92">
        <f>SUM(D22:I22)</f>
        <v>576</v>
      </c>
      <c r="K22" s="105"/>
    </row>
    <row r="23" spans="1:11" s="106" customFormat="1" ht="17.25" customHeight="1">
      <c r="A23" s="104" t="s">
        <v>87</v>
      </c>
      <c r="B23" s="83">
        <v>10</v>
      </c>
      <c r="C23" s="42" t="s">
        <v>945</v>
      </c>
      <c r="D23" s="91">
        <v>96</v>
      </c>
      <c r="E23" s="91">
        <v>94</v>
      </c>
      <c r="F23" s="91">
        <v>96</v>
      </c>
      <c r="G23" s="91">
        <v>99</v>
      </c>
      <c r="H23" s="91">
        <v>94</v>
      </c>
      <c r="I23" s="91">
        <v>97</v>
      </c>
      <c r="J23" s="91">
        <f>SUM(D23:I23)</f>
        <v>576</v>
      </c>
      <c r="K23" s="105">
        <f>SUM(J22:J24)</f>
        <v>1719</v>
      </c>
    </row>
    <row r="24" spans="1:11" s="106" customFormat="1" ht="17.25" customHeight="1" thickBot="1">
      <c r="A24" s="107" t="s">
        <v>88</v>
      </c>
      <c r="B24" s="83">
        <v>10</v>
      </c>
      <c r="C24" s="42" t="s">
        <v>89</v>
      </c>
      <c r="D24" s="4">
        <v>93</v>
      </c>
      <c r="E24" s="4">
        <v>95</v>
      </c>
      <c r="F24" s="4">
        <v>95</v>
      </c>
      <c r="G24" s="4">
        <v>98</v>
      </c>
      <c r="H24" s="4">
        <v>94</v>
      </c>
      <c r="I24" s="4">
        <v>92</v>
      </c>
      <c r="J24" s="4">
        <f>SUM(D24:I24)</f>
        <v>567</v>
      </c>
      <c r="K24" s="109"/>
    </row>
    <row r="25" spans="1:11" s="100" customFormat="1" ht="22.5" customHeight="1" thickTop="1">
      <c r="A25" s="94" t="s">
        <v>898</v>
      </c>
      <c r="B25" s="220" t="s">
        <v>242</v>
      </c>
      <c r="C25" s="220"/>
      <c r="D25" s="220"/>
      <c r="E25" s="95" t="s">
        <v>278</v>
      </c>
      <c r="F25" s="96">
        <f>RANK(K28,$K$5:$K$94)</f>
        <v>5</v>
      </c>
      <c r="G25" s="97" t="s">
        <v>287</v>
      </c>
      <c r="H25" s="98"/>
      <c r="I25" s="98"/>
      <c r="J25" s="96">
        <f>K28</f>
        <v>1715</v>
      </c>
      <c r="K25" s="99" t="s">
        <v>279</v>
      </c>
    </row>
    <row r="26" spans="1:11" s="24" customFormat="1" ht="14.25" customHeight="1">
      <c r="A26" s="101" t="s">
        <v>526</v>
      </c>
      <c r="B26" s="102" t="s">
        <v>280</v>
      </c>
      <c r="C26" s="102" t="s">
        <v>508</v>
      </c>
      <c r="D26" s="102" t="s">
        <v>76</v>
      </c>
      <c r="E26" s="102" t="s">
        <v>912</v>
      </c>
      <c r="F26" s="102" t="s">
        <v>913</v>
      </c>
      <c r="G26" s="102" t="s">
        <v>914</v>
      </c>
      <c r="H26" s="102" t="s">
        <v>915</v>
      </c>
      <c r="I26" s="102" t="s">
        <v>916</v>
      </c>
      <c r="J26" s="102" t="s">
        <v>285</v>
      </c>
      <c r="K26" s="103" t="s">
        <v>286</v>
      </c>
    </row>
    <row r="27" spans="1:11" s="106" customFormat="1" ht="17.25" customHeight="1">
      <c r="A27" s="104" t="s">
        <v>77</v>
      </c>
      <c r="B27" s="83">
        <v>7</v>
      </c>
      <c r="C27" s="42" t="s">
        <v>90</v>
      </c>
      <c r="D27" s="91">
        <v>95</v>
      </c>
      <c r="E27" s="91">
        <v>98</v>
      </c>
      <c r="F27" s="91">
        <v>99</v>
      </c>
      <c r="G27" s="91">
        <v>95</v>
      </c>
      <c r="H27" s="91">
        <v>92</v>
      </c>
      <c r="I27" s="91">
        <v>94</v>
      </c>
      <c r="J27" s="92">
        <f>SUM(D27:I27)</f>
        <v>573</v>
      </c>
      <c r="K27" s="105"/>
    </row>
    <row r="28" spans="1:11" s="106" customFormat="1" ht="17.25" customHeight="1">
      <c r="A28" s="104" t="s">
        <v>300</v>
      </c>
      <c r="B28" s="83">
        <v>7</v>
      </c>
      <c r="C28" s="42" t="s">
        <v>814</v>
      </c>
      <c r="D28" s="91">
        <v>97</v>
      </c>
      <c r="E28" s="91">
        <v>95</v>
      </c>
      <c r="F28" s="91">
        <v>95</v>
      </c>
      <c r="G28" s="91">
        <v>97</v>
      </c>
      <c r="H28" s="91">
        <v>96</v>
      </c>
      <c r="I28" s="91">
        <v>90</v>
      </c>
      <c r="J28" s="91">
        <f>SUM(D28:I28)</f>
        <v>570</v>
      </c>
      <c r="K28" s="105">
        <f>SUM(J27:J29)</f>
        <v>1715</v>
      </c>
    </row>
    <row r="29" spans="1:11" s="106" customFormat="1" ht="17.25" customHeight="1" thickBot="1">
      <c r="A29" s="107" t="s">
        <v>91</v>
      </c>
      <c r="B29" s="83">
        <v>7</v>
      </c>
      <c r="C29" s="42" t="s">
        <v>917</v>
      </c>
      <c r="D29" s="4">
        <v>95</v>
      </c>
      <c r="E29" s="4">
        <v>92</v>
      </c>
      <c r="F29" s="4">
        <v>99</v>
      </c>
      <c r="G29" s="4">
        <v>95</v>
      </c>
      <c r="H29" s="4">
        <v>97</v>
      </c>
      <c r="I29" s="4">
        <v>94</v>
      </c>
      <c r="J29" s="4">
        <f>SUM(D29:I29)</f>
        <v>572</v>
      </c>
      <c r="K29" s="109"/>
    </row>
    <row r="30" spans="1:11" s="100" customFormat="1" ht="22.5" customHeight="1" thickTop="1">
      <c r="A30" s="94" t="s">
        <v>92</v>
      </c>
      <c r="B30" s="220" t="s">
        <v>234</v>
      </c>
      <c r="C30" s="220"/>
      <c r="D30" s="220"/>
      <c r="E30" s="95" t="s">
        <v>278</v>
      </c>
      <c r="F30" s="96">
        <f>RANK(K33,$K$5:$K$94)</f>
        <v>6</v>
      </c>
      <c r="G30" s="97" t="s">
        <v>287</v>
      </c>
      <c r="H30" s="98"/>
      <c r="I30" s="98"/>
      <c r="J30" s="96">
        <f>K33</f>
        <v>1709</v>
      </c>
      <c r="K30" s="99" t="s">
        <v>279</v>
      </c>
    </row>
    <row r="31" spans="1:11" s="24" customFormat="1" ht="14.25" customHeight="1">
      <c r="A31" s="101" t="s">
        <v>526</v>
      </c>
      <c r="B31" s="102" t="s">
        <v>280</v>
      </c>
      <c r="C31" s="102" t="s">
        <v>508</v>
      </c>
      <c r="D31" s="102" t="s">
        <v>76</v>
      </c>
      <c r="E31" s="102" t="s">
        <v>912</v>
      </c>
      <c r="F31" s="102" t="s">
        <v>913</v>
      </c>
      <c r="G31" s="102" t="s">
        <v>914</v>
      </c>
      <c r="H31" s="102" t="s">
        <v>915</v>
      </c>
      <c r="I31" s="102" t="s">
        <v>916</v>
      </c>
      <c r="J31" s="102" t="s">
        <v>285</v>
      </c>
      <c r="K31" s="103" t="s">
        <v>286</v>
      </c>
    </row>
    <row r="32" spans="1:11" s="106" customFormat="1" ht="17.25" customHeight="1">
      <c r="A32" s="104" t="s">
        <v>77</v>
      </c>
      <c r="B32" s="83">
        <v>14</v>
      </c>
      <c r="C32" s="42" t="s">
        <v>991</v>
      </c>
      <c r="D32" s="91">
        <v>95</v>
      </c>
      <c r="E32" s="91">
        <v>93</v>
      </c>
      <c r="F32" s="91">
        <v>94</v>
      </c>
      <c r="G32" s="91">
        <v>94</v>
      </c>
      <c r="H32" s="91">
        <v>95</v>
      </c>
      <c r="I32" s="91">
        <v>97</v>
      </c>
      <c r="J32" s="92">
        <f>SUM(D32:I32)</f>
        <v>568</v>
      </c>
      <c r="K32" s="105"/>
    </row>
    <row r="33" spans="1:11" s="106" customFormat="1" ht="17.25" customHeight="1">
      <c r="A33" s="104" t="s">
        <v>93</v>
      </c>
      <c r="B33" s="83">
        <v>14</v>
      </c>
      <c r="C33" s="42" t="s">
        <v>253</v>
      </c>
      <c r="D33" s="91">
        <v>96</v>
      </c>
      <c r="E33" s="91">
        <v>96</v>
      </c>
      <c r="F33" s="91">
        <v>94</v>
      </c>
      <c r="G33" s="91">
        <v>97</v>
      </c>
      <c r="H33" s="91">
        <v>97</v>
      </c>
      <c r="I33" s="91">
        <v>96</v>
      </c>
      <c r="J33" s="91">
        <f>SUM(D33:I33)</f>
        <v>576</v>
      </c>
      <c r="K33" s="105">
        <f>SUM(J32:J34)</f>
        <v>1709</v>
      </c>
    </row>
    <row r="34" spans="1:11" s="106" customFormat="1" ht="16.5" customHeight="1" thickBot="1">
      <c r="A34" s="107" t="s">
        <v>94</v>
      </c>
      <c r="B34" s="110">
        <v>14</v>
      </c>
      <c r="C34" s="108" t="s">
        <v>1018</v>
      </c>
      <c r="D34" s="4">
        <v>93</v>
      </c>
      <c r="E34" s="4">
        <v>94</v>
      </c>
      <c r="F34" s="4">
        <v>96</v>
      </c>
      <c r="G34" s="4">
        <v>96</v>
      </c>
      <c r="H34" s="4">
        <v>91</v>
      </c>
      <c r="I34" s="4">
        <v>95</v>
      </c>
      <c r="J34" s="4">
        <f>SUM(D34:I34)</f>
        <v>565</v>
      </c>
      <c r="K34" s="109"/>
    </row>
    <row r="35" spans="1:11" s="100" customFormat="1" ht="22.5" customHeight="1" thickTop="1">
      <c r="A35" s="94" t="s">
        <v>895</v>
      </c>
      <c r="B35" s="220" t="s">
        <v>366</v>
      </c>
      <c r="C35" s="220"/>
      <c r="D35" s="220"/>
      <c r="E35" s="95" t="s">
        <v>278</v>
      </c>
      <c r="F35" s="96">
        <f>RANK(K38,$K$5:$K$94)</f>
        <v>7</v>
      </c>
      <c r="G35" s="97" t="s">
        <v>287</v>
      </c>
      <c r="H35" s="98"/>
      <c r="I35" s="98"/>
      <c r="J35" s="96">
        <f>K38</f>
        <v>1701</v>
      </c>
      <c r="K35" s="99" t="s">
        <v>279</v>
      </c>
    </row>
    <row r="36" spans="1:11" s="24" customFormat="1" ht="14.25" customHeight="1">
      <c r="A36" s="101" t="s">
        <v>526</v>
      </c>
      <c r="B36" s="102" t="s">
        <v>280</v>
      </c>
      <c r="C36" s="102" t="s">
        <v>508</v>
      </c>
      <c r="D36" s="102" t="s">
        <v>76</v>
      </c>
      <c r="E36" s="102" t="s">
        <v>912</v>
      </c>
      <c r="F36" s="102" t="s">
        <v>913</v>
      </c>
      <c r="G36" s="102" t="s">
        <v>914</v>
      </c>
      <c r="H36" s="102" t="s">
        <v>915</v>
      </c>
      <c r="I36" s="102" t="s">
        <v>916</v>
      </c>
      <c r="J36" s="102" t="s">
        <v>285</v>
      </c>
      <c r="K36" s="103" t="s">
        <v>286</v>
      </c>
    </row>
    <row r="37" spans="1:11" s="106" customFormat="1" ht="17.25" customHeight="1">
      <c r="A37" s="104" t="s">
        <v>77</v>
      </c>
      <c r="B37" s="83">
        <v>13</v>
      </c>
      <c r="C37" s="42" t="s">
        <v>95</v>
      </c>
      <c r="D37" s="91">
        <v>94</v>
      </c>
      <c r="E37" s="91">
        <v>95</v>
      </c>
      <c r="F37" s="91">
        <v>98</v>
      </c>
      <c r="G37" s="91">
        <v>97</v>
      </c>
      <c r="H37" s="91">
        <v>95</v>
      </c>
      <c r="I37" s="91">
        <v>97</v>
      </c>
      <c r="J37" s="92">
        <f>SUM(D37:I37)</f>
        <v>576</v>
      </c>
      <c r="K37" s="105"/>
    </row>
    <row r="38" spans="1:11" s="106" customFormat="1" ht="17.25" customHeight="1">
      <c r="A38" s="104" t="s">
        <v>96</v>
      </c>
      <c r="B38" s="83">
        <v>13</v>
      </c>
      <c r="C38" s="42" t="s">
        <v>638</v>
      </c>
      <c r="D38" s="91">
        <v>93</v>
      </c>
      <c r="E38" s="91">
        <v>92</v>
      </c>
      <c r="F38" s="91">
        <v>87</v>
      </c>
      <c r="G38" s="91">
        <v>94</v>
      </c>
      <c r="H38" s="91">
        <v>95</v>
      </c>
      <c r="I38" s="91">
        <v>95</v>
      </c>
      <c r="J38" s="91">
        <f>SUM(D38:I38)</f>
        <v>556</v>
      </c>
      <c r="K38" s="105">
        <f>SUM(J37:J39)</f>
        <v>1701</v>
      </c>
    </row>
    <row r="39" spans="1:11" s="106" customFormat="1" ht="17.25" customHeight="1" thickBot="1">
      <c r="A39" s="107" t="s">
        <v>97</v>
      </c>
      <c r="B39" s="110">
        <v>13</v>
      </c>
      <c r="C39" s="108" t="s">
        <v>98</v>
      </c>
      <c r="D39" s="4">
        <v>94</v>
      </c>
      <c r="E39" s="4">
        <v>97</v>
      </c>
      <c r="F39" s="4">
        <v>95</v>
      </c>
      <c r="G39" s="4">
        <v>97</v>
      </c>
      <c r="H39" s="4">
        <v>89</v>
      </c>
      <c r="I39" s="4">
        <v>97</v>
      </c>
      <c r="J39" s="4">
        <f>SUM(D39:I39)</f>
        <v>569</v>
      </c>
      <c r="K39" s="109"/>
    </row>
    <row r="40" spans="1:11" s="100" customFormat="1" ht="22.5" customHeight="1" thickTop="1">
      <c r="A40" s="94" t="s">
        <v>99</v>
      </c>
      <c r="B40" s="220" t="s">
        <v>331</v>
      </c>
      <c r="C40" s="220"/>
      <c r="D40" s="220"/>
      <c r="E40" s="95" t="s">
        <v>278</v>
      </c>
      <c r="F40" s="96">
        <f>RANK(K43,$K$5:$K$94)</f>
        <v>8</v>
      </c>
      <c r="G40" s="97" t="s">
        <v>287</v>
      </c>
      <c r="H40" s="98"/>
      <c r="I40" s="98"/>
      <c r="J40" s="96">
        <f>K43</f>
        <v>1698</v>
      </c>
      <c r="K40" s="99" t="s">
        <v>279</v>
      </c>
    </row>
    <row r="41" spans="1:11" s="24" customFormat="1" ht="14.25" customHeight="1">
      <c r="A41" s="101" t="s">
        <v>526</v>
      </c>
      <c r="B41" s="102" t="s">
        <v>280</v>
      </c>
      <c r="C41" s="102" t="s">
        <v>508</v>
      </c>
      <c r="D41" s="102" t="s">
        <v>76</v>
      </c>
      <c r="E41" s="102" t="s">
        <v>912</v>
      </c>
      <c r="F41" s="102" t="s">
        <v>913</v>
      </c>
      <c r="G41" s="102" t="s">
        <v>914</v>
      </c>
      <c r="H41" s="102" t="s">
        <v>915</v>
      </c>
      <c r="I41" s="102" t="s">
        <v>916</v>
      </c>
      <c r="J41" s="102" t="s">
        <v>285</v>
      </c>
      <c r="K41" s="103" t="s">
        <v>286</v>
      </c>
    </row>
    <row r="42" spans="1:11" s="106" customFormat="1" ht="17.25" customHeight="1">
      <c r="A42" s="104" t="s">
        <v>77</v>
      </c>
      <c r="B42" s="83">
        <v>17</v>
      </c>
      <c r="C42" s="42" t="s">
        <v>987</v>
      </c>
      <c r="D42" s="42">
        <v>95</v>
      </c>
      <c r="E42" s="42">
        <v>96</v>
      </c>
      <c r="F42" s="42">
        <v>92</v>
      </c>
      <c r="G42" s="42">
        <v>96</v>
      </c>
      <c r="H42" s="42">
        <v>94</v>
      </c>
      <c r="I42" s="91">
        <v>96</v>
      </c>
      <c r="J42" s="92">
        <f>SUM(D42:I42)</f>
        <v>569</v>
      </c>
      <c r="K42" s="105"/>
    </row>
    <row r="43" spans="1:11" s="106" customFormat="1" ht="17.25" customHeight="1">
      <c r="A43" s="104" t="s">
        <v>298</v>
      </c>
      <c r="B43" s="83">
        <v>17</v>
      </c>
      <c r="C43" s="83" t="s">
        <v>1023</v>
      </c>
      <c r="D43" s="42">
        <v>91</v>
      </c>
      <c r="E43" s="42">
        <v>96</v>
      </c>
      <c r="F43" s="42">
        <v>97</v>
      </c>
      <c r="G43" s="42">
        <v>95</v>
      </c>
      <c r="H43" s="42">
        <v>93</v>
      </c>
      <c r="I43" s="42">
        <v>93</v>
      </c>
      <c r="J43" s="91">
        <f>SUM(D43:I43)</f>
        <v>565</v>
      </c>
      <c r="K43" s="105">
        <f>SUM(J42:J44)</f>
        <v>1698</v>
      </c>
    </row>
    <row r="44" spans="1:11" s="106" customFormat="1" ht="17.25" customHeight="1" thickBot="1">
      <c r="A44" s="107" t="s">
        <v>100</v>
      </c>
      <c r="B44" s="110">
        <v>17</v>
      </c>
      <c r="C44" s="111" t="s">
        <v>1027</v>
      </c>
      <c r="D44" s="27">
        <v>94</v>
      </c>
      <c r="E44" s="27">
        <v>99</v>
      </c>
      <c r="F44" s="27">
        <v>90</v>
      </c>
      <c r="G44" s="27">
        <v>91</v>
      </c>
      <c r="H44" s="27">
        <v>94</v>
      </c>
      <c r="I44" s="27">
        <v>96</v>
      </c>
      <c r="J44" s="4">
        <f>SUM(D44:I44)</f>
        <v>564</v>
      </c>
      <c r="K44" s="109"/>
    </row>
    <row r="45" spans="1:11" s="100" customFormat="1" ht="22.5" customHeight="1" thickTop="1">
      <c r="A45" s="94" t="s">
        <v>887</v>
      </c>
      <c r="B45" s="220" t="s">
        <v>337</v>
      </c>
      <c r="C45" s="221"/>
      <c r="D45" s="221"/>
      <c r="E45" s="95" t="s">
        <v>278</v>
      </c>
      <c r="F45" s="96">
        <v>9</v>
      </c>
      <c r="G45" s="97" t="s">
        <v>287</v>
      </c>
      <c r="H45" s="222"/>
      <c r="I45" s="222"/>
      <c r="J45" s="96">
        <f>K48</f>
        <v>1698</v>
      </c>
      <c r="K45" s="99" t="s">
        <v>279</v>
      </c>
    </row>
    <row r="46" spans="1:11" s="24" customFormat="1" ht="14.25" customHeight="1">
      <c r="A46" s="101" t="s">
        <v>526</v>
      </c>
      <c r="B46" s="102" t="s">
        <v>280</v>
      </c>
      <c r="C46" s="102" t="s">
        <v>508</v>
      </c>
      <c r="D46" s="102" t="s">
        <v>76</v>
      </c>
      <c r="E46" s="102" t="s">
        <v>912</v>
      </c>
      <c r="F46" s="102" t="s">
        <v>913</v>
      </c>
      <c r="G46" s="102" t="s">
        <v>914</v>
      </c>
      <c r="H46" s="102" t="s">
        <v>915</v>
      </c>
      <c r="I46" s="102" t="s">
        <v>916</v>
      </c>
      <c r="J46" s="102" t="s">
        <v>285</v>
      </c>
      <c r="K46" s="103" t="s">
        <v>286</v>
      </c>
    </row>
    <row r="47" spans="1:11" s="106" customFormat="1" ht="17.25" customHeight="1">
      <c r="A47" s="104" t="s">
        <v>77</v>
      </c>
      <c r="B47" s="83">
        <v>3</v>
      </c>
      <c r="C47" s="42" t="s">
        <v>14</v>
      </c>
      <c r="D47" s="91">
        <v>92</v>
      </c>
      <c r="E47" s="91">
        <v>90</v>
      </c>
      <c r="F47" s="91">
        <v>92</v>
      </c>
      <c r="G47" s="91">
        <v>95</v>
      </c>
      <c r="H47" s="91">
        <v>95</v>
      </c>
      <c r="I47" s="91">
        <v>91</v>
      </c>
      <c r="J47" s="92">
        <f>SUM(D47:I47)</f>
        <v>555</v>
      </c>
      <c r="K47" s="105"/>
    </row>
    <row r="48" spans="1:11" s="106" customFormat="1" ht="17.25" customHeight="1">
      <c r="A48" s="104" t="s">
        <v>101</v>
      </c>
      <c r="B48" s="83">
        <v>3</v>
      </c>
      <c r="C48" s="42" t="s">
        <v>981</v>
      </c>
      <c r="D48" s="91">
        <v>91</v>
      </c>
      <c r="E48" s="91">
        <v>96</v>
      </c>
      <c r="F48" s="91">
        <v>96</v>
      </c>
      <c r="G48" s="91">
        <v>95</v>
      </c>
      <c r="H48" s="91">
        <v>99</v>
      </c>
      <c r="I48" s="91">
        <v>93</v>
      </c>
      <c r="J48" s="91">
        <f>SUM(D48:I48)</f>
        <v>570</v>
      </c>
      <c r="K48" s="105">
        <f>SUM(J47:J49)</f>
        <v>1698</v>
      </c>
    </row>
    <row r="49" spans="1:11" s="106" customFormat="1" ht="17.25" customHeight="1" thickBot="1">
      <c r="A49" s="107" t="s">
        <v>102</v>
      </c>
      <c r="B49" s="110">
        <v>3</v>
      </c>
      <c r="C49" s="108" t="s">
        <v>961</v>
      </c>
      <c r="D49" s="4">
        <v>98</v>
      </c>
      <c r="E49" s="4">
        <v>96</v>
      </c>
      <c r="F49" s="4">
        <v>98</v>
      </c>
      <c r="G49" s="4">
        <v>94</v>
      </c>
      <c r="H49" s="4">
        <v>93</v>
      </c>
      <c r="I49" s="4">
        <v>94</v>
      </c>
      <c r="J49" s="4">
        <f>SUM(D49:I49)</f>
        <v>573</v>
      </c>
      <c r="K49" s="109"/>
    </row>
    <row r="50" spans="1:11" s="100" customFormat="1" ht="22.5" customHeight="1" thickTop="1">
      <c r="A50" s="94" t="s">
        <v>902</v>
      </c>
      <c r="B50" s="220" t="s">
        <v>342</v>
      </c>
      <c r="C50" s="220"/>
      <c r="D50" s="220"/>
      <c r="E50" s="95" t="s">
        <v>278</v>
      </c>
      <c r="F50" s="96">
        <f>RANK(K53,$K$5:$K$94)</f>
        <v>10</v>
      </c>
      <c r="G50" s="97" t="s">
        <v>287</v>
      </c>
      <c r="H50" s="98"/>
      <c r="I50" s="98"/>
      <c r="J50" s="96">
        <f>K53</f>
        <v>1694</v>
      </c>
      <c r="K50" s="99" t="s">
        <v>279</v>
      </c>
    </row>
    <row r="51" spans="1:11" s="24" customFormat="1" ht="14.25" customHeight="1">
      <c r="A51" s="101" t="s">
        <v>526</v>
      </c>
      <c r="B51" s="102" t="s">
        <v>280</v>
      </c>
      <c r="C51" s="102" t="s">
        <v>508</v>
      </c>
      <c r="D51" s="102" t="s">
        <v>76</v>
      </c>
      <c r="E51" s="102" t="s">
        <v>912</v>
      </c>
      <c r="F51" s="102" t="s">
        <v>913</v>
      </c>
      <c r="G51" s="102" t="s">
        <v>914</v>
      </c>
      <c r="H51" s="102" t="s">
        <v>915</v>
      </c>
      <c r="I51" s="102" t="s">
        <v>916</v>
      </c>
      <c r="J51" s="102" t="s">
        <v>285</v>
      </c>
      <c r="K51" s="103" t="s">
        <v>286</v>
      </c>
    </row>
    <row r="52" spans="1:11" s="106" customFormat="1" ht="17.25" customHeight="1">
      <c r="A52" s="104" t="s">
        <v>77</v>
      </c>
      <c r="B52" s="83">
        <v>5</v>
      </c>
      <c r="C52" s="42" t="s">
        <v>1053</v>
      </c>
      <c r="D52" s="91">
        <v>93</v>
      </c>
      <c r="E52" s="91">
        <v>95</v>
      </c>
      <c r="F52" s="91">
        <v>96</v>
      </c>
      <c r="G52" s="91">
        <v>89</v>
      </c>
      <c r="H52" s="91">
        <v>92</v>
      </c>
      <c r="I52" s="91">
        <v>94</v>
      </c>
      <c r="J52" s="92">
        <f>SUM(D52:I52)</f>
        <v>559</v>
      </c>
      <c r="K52" s="105"/>
    </row>
    <row r="53" spans="1:11" s="106" customFormat="1" ht="17.25" customHeight="1">
      <c r="A53" s="104" t="s">
        <v>298</v>
      </c>
      <c r="B53" s="83">
        <v>5</v>
      </c>
      <c r="C53" s="42" t="s">
        <v>103</v>
      </c>
      <c r="D53" s="91">
        <v>93</v>
      </c>
      <c r="E53" s="91">
        <v>95</v>
      </c>
      <c r="F53" s="91">
        <v>93</v>
      </c>
      <c r="G53" s="91">
        <v>98</v>
      </c>
      <c r="H53" s="91">
        <v>93</v>
      </c>
      <c r="I53" s="91">
        <v>96</v>
      </c>
      <c r="J53" s="91">
        <f>SUM(D53:I53)</f>
        <v>568</v>
      </c>
      <c r="K53" s="105">
        <f>SUM(J52:J54)</f>
        <v>1694</v>
      </c>
    </row>
    <row r="54" spans="1:11" s="106" customFormat="1" ht="17.25" customHeight="1" thickBot="1">
      <c r="A54" s="107" t="s">
        <v>104</v>
      </c>
      <c r="B54" s="83">
        <v>5</v>
      </c>
      <c r="C54" s="42" t="s">
        <v>1003</v>
      </c>
      <c r="D54" s="4">
        <v>93</v>
      </c>
      <c r="E54" s="4">
        <v>94</v>
      </c>
      <c r="F54" s="4">
        <v>95</v>
      </c>
      <c r="G54" s="4">
        <v>95</v>
      </c>
      <c r="H54" s="4">
        <v>95</v>
      </c>
      <c r="I54" s="4">
        <v>95</v>
      </c>
      <c r="J54" s="4">
        <f>SUM(D54:I54)</f>
        <v>567</v>
      </c>
      <c r="K54" s="109"/>
    </row>
    <row r="55" spans="1:11" s="100" customFormat="1" ht="22.5" customHeight="1" thickTop="1">
      <c r="A55" s="94" t="s">
        <v>883</v>
      </c>
      <c r="B55" s="220" t="s">
        <v>563</v>
      </c>
      <c r="C55" s="220"/>
      <c r="D55" s="220"/>
      <c r="E55" s="95" t="s">
        <v>278</v>
      </c>
      <c r="F55" s="96">
        <f>RANK(K58,$K$5:$K$94)</f>
        <v>11</v>
      </c>
      <c r="G55" s="97" t="s">
        <v>287</v>
      </c>
      <c r="H55" s="98"/>
      <c r="I55" s="98"/>
      <c r="J55" s="96">
        <f>K58</f>
        <v>1686</v>
      </c>
      <c r="K55" s="99" t="s">
        <v>279</v>
      </c>
    </row>
    <row r="56" spans="1:11" s="24" customFormat="1" ht="14.25" customHeight="1">
      <c r="A56" s="101" t="s">
        <v>526</v>
      </c>
      <c r="B56" s="102" t="s">
        <v>280</v>
      </c>
      <c r="C56" s="102" t="s">
        <v>508</v>
      </c>
      <c r="D56" s="102" t="s">
        <v>76</v>
      </c>
      <c r="E56" s="102" t="s">
        <v>912</v>
      </c>
      <c r="F56" s="102" t="s">
        <v>913</v>
      </c>
      <c r="G56" s="102" t="s">
        <v>914</v>
      </c>
      <c r="H56" s="102" t="s">
        <v>915</v>
      </c>
      <c r="I56" s="102" t="s">
        <v>916</v>
      </c>
      <c r="J56" s="102" t="s">
        <v>285</v>
      </c>
      <c r="K56" s="103" t="s">
        <v>286</v>
      </c>
    </row>
    <row r="57" spans="1:11" s="106" customFormat="1" ht="17.25" customHeight="1">
      <c r="A57" s="104" t="s">
        <v>77</v>
      </c>
      <c r="B57" s="83">
        <v>6</v>
      </c>
      <c r="C57" s="42" t="s">
        <v>105</v>
      </c>
      <c r="D57" s="91">
        <v>93</v>
      </c>
      <c r="E57" s="91">
        <v>94</v>
      </c>
      <c r="F57" s="91">
        <v>92</v>
      </c>
      <c r="G57" s="91">
        <v>91</v>
      </c>
      <c r="H57" s="91">
        <v>92</v>
      </c>
      <c r="I57" s="91">
        <v>92</v>
      </c>
      <c r="J57" s="92">
        <f>SUM(D57:I57)</f>
        <v>554</v>
      </c>
      <c r="K57" s="105"/>
    </row>
    <row r="58" spans="1:11" s="106" customFormat="1" ht="17.25" customHeight="1">
      <c r="A58" s="104" t="s">
        <v>106</v>
      </c>
      <c r="B58" s="83">
        <v>6</v>
      </c>
      <c r="C58" s="42" t="s">
        <v>1057</v>
      </c>
      <c r="D58" s="91">
        <v>89</v>
      </c>
      <c r="E58" s="91">
        <v>93</v>
      </c>
      <c r="F58" s="91">
        <v>94</v>
      </c>
      <c r="G58" s="91">
        <v>97</v>
      </c>
      <c r="H58" s="91">
        <v>93</v>
      </c>
      <c r="I58" s="91">
        <v>93</v>
      </c>
      <c r="J58" s="91">
        <f>SUM(D58:I58)</f>
        <v>559</v>
      </c>
      <c r="K58" s="105">
        <f>SUM(J57:J59)</f>
        <v>1686</v>
      </c>
    </row>
    <row r="59" spans="1:11" s="106" customFormat="1" ht="16.5" customHeight="1" thickBot="1">
      <c r="A59" s="107" t="s">
        <v>79</v>
      </c>
      <c r="B59" s="83">
        <v>6</v>
      </c>
      <c r="C59" s="42" t="s">
        <v>967</v>
      </c>
      <c r="D59" s="4">
        <v>99</v>
      </c>
      <c r="E59" s="4">
        <v>94</v>
      </c>
      <c r="F59" s="4">
        <v>95</v>
      </c>
      <c r="G59" s="4">
        <v>95</v>
      </c>
      <c r="H59" s="4">
        <v>97</v>
      </c>
      <c r="I59" s="4">
        <v>93</v>
      </c>
      <c r="J59" s="4">
        <f>SUM(D59:I59)</f>
        <v>573</v>
      </c>
      <c r="K59" s="109"/>
    </row>
    <row r="60" spans="1:11" s="100" customFormat="1" ht="22.5" customHeight="1" thickTop="1">
      <c r="A60" s="94" t="s">
        <v>107</v>
      </c>
      <c r="B60" s="220" t="s">
        <v>627</v>
      </c>
      <c r="C60" s="220"/>
      <c r="D60" s="220"/>
      <c r="E60" s="95" t="s">
        <v>278</v>
      </c>
      <c r="F60" s="96">
        <f>RANK(K63,$K$5:$K$94)</f>
        <v>12</v>
      </c>
      <c r="G60" s="97" t="s">
        <v>287</v>
      </c>
      <c r="H60" s="98"/>
      <c r="I60" s="98"/>
      <c r="J60" s="96">
        <f>K63</f>
        <v>1682</v>
      </c>
      <c r="K60" s="99" t="s">
        <v>279</v>
      </c>
    </row>
    <row r="61" spans="1:11" s="24" customFormat="1" ht="14.25" customHeight="1">
      <c r="A61" s="101" t="s">
        <v>526</v>
      </c>
      <c r="B61" s="102" t="s">
        <v>280</v>
      </c>
      <c r="C61" s="102" t="s">
        <v>508</v>
      </c>
      <c r="D61" s="102" t="s">
        <v>76</v>
      </c>
      <c r="E61" s="102" t="s">
        <v>912</v>
      </c>
      <c r="F61" s="102" t="s">
        <v>913</v>
      </c>
      <c r="G61" s="102" t="s">
        <v>914</v>
      </c>
      <c r="H61" s="102" t="s">
        <v>915</v>
      </c>
      <c r="I61" s="102" t="s">
        <v>916</v>
      </c>
      <c r="J61" s="102" t="s">
        <v>285</v>
      </c>
      <c r="K61" s="103" t="s">
        <v>286</v>
      </c>
    </row>
    <row r="62" spans="1:11" s="106" customFormat="1" ht="17.25" customHeight="1">
      <c r="A62" s="104" t="s">
        <v>77</v>
      </c>
      <c r="B62" s="83">
        <v>21</v>
      </c>
      <c r="C62" s="42" t="s">
        <v>742</v>
      </c>
      <c r="D62" s="42">
        <v>95</v>
      </c>
      <c r="E62" s="42">
        <v>93</v>
      </c>
      <c r="F62" s="42">
        <v>95</v>
      </c>
      <c r="G62" s="42">
        <v>94</v>
      </c>
      <c r="H62" s="42">
        <v>96</v>
      </c>
      <c r="I62" s="91">
        <v>93</v>
      </c>
      <c r="J62" s="92">
        <f>SUM(D62:I62)</f>
        <v>566</v>
      </c>
      <c r="K62" s="105"/>
    </row>
    <row r="63" spans="1:11" s="106" customFormat="1" ht="17.25" customHeight="1">
      <c r="A63" s="104" t="s">
        <v>108</v>
      </c>
      <c r="B63" s="83">
        <v>21</v>
      </c>
      <c r="C63" s="42" t="s">
        <v>626</v>
      </c>
      <c r="D63" s="42">
        <v>91</v>
      </c>
      <c r="E63" s="42">
        <v>92</v>
      </c>
      <c r="F63" s="42">
        <v>83</v>
      </c>
      <c r="G63" s="42">
        <v>96</v>
      </c>
      <c r="H63" s="42">
        <v>97</v>
      </c>
      <c r="I63" s="42">
        <v>97</v>
      </c>
      <c r="J63" s="91">
        <f>SUM(D63:I63)</f>
        <v>556</v>
      </c>
      <c r="K63" s="105">
        <f>SUM(J62:J64)</f>
        <v>1682</v>
      </c>
    </row>
    <row r="64" spans="1:11" s="106" customFormat="1" ht="17.25" customHeight="1" thickBot="1">
      <c r="A64" s="107" t="s">
        <v>79</v>
      </c>
      <c r="B64" s="83">
        <v>21</v>
      </c>
      <c r="C64" s="42" t="s">
        <v>109</v>
      </c>
      <c r="D64" s="27">
        <v>94</v>
      </c>
      <c r="E64" s="27">
        <v>92</v>
      </c>
      <c r="F64" s="27">
        <v>90</v>
      </c>
      <c r="G64" s="27">
        <v>91</v>
      </c>
      <c r="H64" s="27">
        <v>97</v>
      </c>
      <c r="I64" s="27">
        <v>96</v>
      </c>
      <c r="J64" s="4">
        <f>SUM(D64:I64)</f>
        <v>560</v>
      </c>
      <c r="K64" s="109"/>
    </row>
    <row r="65" spans="1:11" s="100" customFormat="1" ht="22.5" customHeight="1" thickTop="1">
      <c r="A65" s="94" t="s">
        <v>99</v>
      </c>
      <c r="B65" s="220" t="s">
        <v>110</v>
      </c>
      <c r="C65" s="220"/>
      <c r="D65" s="220"/>
      <c r="E65" s="95" t="s">
        <v>278</v>
      </c>
      <c r="F65" s="96">
        <v>13</v>
      </c>
      <c r="G65" s="97" t="s">
        <v>287</v>
      </c>
      <c r="H65" s="98"/>
      <c r="I65" s="98"/>
      <c r="J65" s="96">
        <f>K68</f>
        <v>1671</v>
      </c>
      <c r="K65" s="99" t="s">
        <v>279</v>
      </c>
    </row>
    <row r="66" spans="1:11" s="24" customFormat="1" ht="14.25" customHeight="1">
      <c r="A66" s="101" t="s">
        <v>526</v>
      </c>
      <c r="B66" s="102" t="s">
        <v>280</v>
      </c>
      <c r="C66" s="102" t="s">
        <v>508</v>
      </c>
      <c r="D66" s="102" t="s">
        <v>76</v>
      </c>
      <c r="E66" s="102" t="s">
        <v>912</v>
      </c>
      <c r="F66" s="102" t="s">
        <v>913</v>
      </c>
      <c r="G66" s="102" t="s">
        <v>914</v>
      </c>
      <c r="H66" s="102" t="s">
        <v>915</v>
      </c>
      <c r="I66" s="102" t="s">
        <v>916</v>
      </c>
      <c r="J66" s="102" t="s">
        <v>285</v>
      </c>
      <c r="K66" s="103" t="s">
        <v>286</v>
      </c>
    </row>
    <row r="67" spans="1:11" s="106" customFormat="1" ht="17.25" customHeight="1">
      <c r="A67" s="104" t="s">
        <v>77</v>
      </c>
      <c r="B67" s="42">
        <v>4</v>
      </c>
      <c r="C67" s="42" t="s">
        <v>26</v>
      </c>
      <c r="D67" s="91">
        <v>91</v>
      </c>
      <c r="E67" s="91">
        <v>90</v>
      </c>
      <c r="F67" s="91">
        <v>92</v>
      </c>
      <c r="G67" s="91">
        <v>95</v>
      </c>
      <c r="H67" s="91">
        <v>94</v>
      </c>
      <c r="I67" s="91">
        <v>90</v>
      </c>
      <c r="J67" s="92">
        <f>SUM(D67:I67)</f>
        <v>552</v>
      </c>
      <c r="K67" s="105"/>
    </row>
    <row r="68" spans="1:11" s="106" customFormat="1" ht="17.25" customHeight="1">
      <c r="A68" s="104" t="s">
        <v>111</v>
      </c>
      <c r="B68" s="42">
        <v>4</v>
      </c>
      <c r="C68" s="42" t="s">
        <v>1013</v>
      </c>
      <c r="D68" s="91">
        <v>97</v>
      </c>
      <c r="E68" s="91">
        <v>96</v>
      </c>
      <c r="F68" s="91">
        <v>95</v>
      </c>
      <c r="G68" s="91">
        <v>96</v>
      </c>
      <c r="H68" s="91">
        <v>94</v>
      </c>
      <c r="I68" s="91">
        <v>88</v>
      </c>
      <c r="J68" s="91">
        <f>SUM(D68:I68)</f>
        <v>566</v>
      </c>
      <c r="K68" s="105">
        <f>SUM(J67:J69)</f>
        <v>1671</v>
      </c>
    </row>
    <row r="69" spans="1:11" s="106" customFormat="1" ht="17.25" customHeight="1" thickBot="1">
      <c r="A69" s="107" t="s">
        <v>79</v>
      </c>
      <c r="B69" s="42">
        <v>4</v>
      </c>
      <c r="C69" s="42" t="s">
        <v>918</v>
      </c>
      <c r="D69" s="4">
        <v>94</v>
      </c>
      <c r="E69" s="4">
        <v>93</v>
      </c>
      <c r="F69" s="4">
        <v>90</v>
      </c>
      <c r="G69" s="4">
        <v>91</v>
      </c>
      <c r="H69" s="4">
        <v>96</v>
      </c>
      <c r="I69" s="4">
        <v>89</v>
      </c>
      <c r="J69" s="4">
        <f>SUM(D69:I69)</f>
        <v>553</v>
      </c>
      <c r="K69" s="109"/>
    </row>
    <row r="70" spans="1:11" s="100" customFormat="1" ht="22.5" customHeight="1" thickTop="1">
      <c r="A70" s="94" t="s">
        <v>883</v>
      </c>
      <c r="B70" s="220" t="s">
        <v>229</v>
      </c>
      <c r="C70" s="221"/>
      <c r="D70" s="221"/>
      <c r="E70" s="95" t="s">
        <v>278</v>
      </c>
      <c r="F70" s="96">
        <v>14</v>
      </c>
      <c r="G70" s="97" t="s">
        <v>287</v>
      </c>
      <c r="H70" s="222"/>
      <c r="I70" s="222"/>
      <c r="J70" s="96">
        <f>K73</f>
        <v>1668</v>
      </c>
      <c r="K70" s="99" t="s">
        <v>279</v>
      </c>
    </row>
    <row r="71" spans="1:11" s="24" customFormat="1" ht="14.25" customHeight="1">
      <c r="A71" s="101" t="s">
        <v>526</v>
      </c>
      <c r="B71" s="102" t="s">
        <v>280</v>
      </c>
      <c r="C71" s="102" t="s">
        <v>508</v>
      </c>
      <c r="D71" s="102" t="s">
        <v>76</v>
      </c>
      <c r="E71" s="102" t="s">
        <v>912</v>
      </c>
      <c r="F71" s="102" t="s">
        <v>913</v>
      </c>
      <c r="G71" s="102" t="s">
        <v>914</v>
      </c>
      <c r="H71" s="102" t="s">
        <v>915</v>
      </c>
      <c r="I71" s="102" t="s">
        <v>916</v>
      </c>
      <c r="J71" s="102" t="s">
        <v>285</v>
      </c>
      <c r="K71" s="103" t="s">
        <v>286</v>
      </c>
    </row>
    <row r="72" spans="1:11" s="106" customFormat="1" ht="17.25" customHeight="1">
      <c r="A72" s="104" t="s">
        <v>77</v>
      </c>
      <c r="B72" s="83">
        <v>18</v>
      </c>
      <c r="C72" s="42" t="s">
        <v>628</v>
      </c>
      <c r="D72" s="42">
        <v>94</v>
      </c>
      <c r="E72" s="42">
        <v>97</v>
      </c>
      <c r="F72" s="42">
        <v>91</v>
      </c>
      <c r="G72" s="42">
        <v>96</v>
      </c>
      <c r="H72" s="42">
        <v>95</v>
      </c>
      <c r="I72" s="91">
        <v>93</v>
      </c>
      <c r="J72" s="92">
        <f>SUM(D72:I72)</f>
        <v>566</v>
      </c>
      <c r="K72" s="105"/>
    </row>
    <row r="73" spans="1:11" s="106" customFormat="1" ht="17.25" customHeight="1">
      <c r="A73" s="104" t="s">
        <v>111</v>
      </c>
      <c r="B73" s="83">
        <v>18</v>
      </c>
      <c r="C73" s="42" t="s">
        <v>1039</v>
      </c>
      <c r="D73" s="42">
        <v>94</v>
      </c>
      <c r="E73" s="42">
        <v>93</v>
      </c>
      <c r="F73" s="42">
        <v>93</v>
      </c>
      <c r="G73" s="42">
        <v>93</v>
      </c>
      <c r="H73" s="42">
        <v>94</v>
      </c>
      <c r="I73" s="42">
        <v>94</v>
      </c>
      <c r="J73" s="91">
        <f>SUM(D73:I73)</f>
        <v>561</v>
      </c>
      <c r="K73" s="105">
        <f>SUM(J72:J74)</f>
        <v>1668</v>
      </c>
    </row>
    <row r="74" spans="1:11" s="106" customFormat="1" ht="17.25" customHeight="1" thickBot="1">
      <c r="A74" s="107" t="s">
        <v>100</v>
      </c>
      <c r="B74" s="83">
        <v>18</v>
      </c>
      <c r="C74" s="42" t="s">
        <v>112</v>
      </c>
      <c r="D74" s="27">
        <v>90</v>
      </c>
      <c r="E74" s="27">
        <v>90</v>
      </c>
      <c r="F74" s="27">
        <v>93</v>
      </c>
      <c r="G74" s="27">
        <v>92</v>
      </c>
      <c r="H74" s="27">
        <v>85</v>
      </c>
      <c r="I74" s="27">
        <v>91</v>
      </c>
      <c r="J74" s="4">
        <f>SUM(D74:I74)</f>
        <v>541</v>
      </c>
      <c r="K74" s="109"/>
    </row>
    <row r="75" spans="1:11" s="100" customFormat="1" ht="22.5" customHeight="1" thickTop="1">
      <c r="A75" s="94" t="s">
        <v>883</v>
      </c>
      <c r="B75" s="220" t="s">
        <v>346</v>
      </c>
      <c r="C75" s="220"/>
      <c r="D75" s="220"/>
      <c r="E75" s="95" t="s">
        <v>278</v>
      </c>
      <c r="F75" s="96">
        <v>15</v>
      </c>
      <c r="G75" s="97" t="s">
        <v>287</v>
      </c>
      <c r="H75" s="98"/>
      <c r="I75" s="98"/>
      <c r="J75" s="96">
        <f>K78</f>
        <v>1666</v>
      </c>
      <c r="K75" s="99" t="s">
        <v>279</v>
      </c>
    </row>
    <row r="76" spans="1:11" s="24" customFormat="1" ht="14.25" customHeight="1">
      <c r="A76" s="101" t="s">
        <v>526</v>
      </c>
      <c r="B76" s="102" t="s">
        <v>280</v>
      </c>
      <c r="C76" s="102" t="s">
        <v>508</v>
      </c>
      <c r="D76" s="102" t="s">
        <v>76</v>
      </c>
      <c r="E76" s="102" t="s">
        <v>912</v>
      </c>
      <c r="F76" s="102" t="s">
        <v>913</v>
      </c>
      <c r="G76" s="102" t="s">
        <v>914</v>
      </c>
      <c r="H76" s="102" t="s">
        <v>915</v>
      </c>
      <c r="I76" s="102" t="s">
        <v>916</v>
      </c>
      <c r="J76" s="102" t="s">
        <v>285</v>
      </c>
      <c r="K76" s="103" t="s">
        <v>286</v>
      </c>
    </row>
    <row r="77" spans="1:11" s="106" customFormat="1" ht="17.25" customHeight="1">
      <c r="A77" s="104" t="s">
        <v>77</v>
      </c>
      <c r="B77" s="83">
        <v>20</v>
      </c>
      <c r="C77" s="42" t="s">
        <v>113</v>
      </c>
      <c r="D77" s="42">
        <v>93</v>
      </c>
      <c r="E77" s="42">
        <v>91</v>
      </c>
      <c r="F77" s="42">
        <v>93</v>
      </c>
      <c r="G77" s="42">
        <v>89</v>
      </c>
      <c r="H77" s="42">
        <v>92</v>
      </c>
      <c r="I77" s="91">
        <v>92</v>
      </c>
      <c r="J77" s="92">
        <f>SUM(D77:I77)</f>
        <v>550</v>
      </c>
      <c r="K77" s="105"/>
    </row>
    <row r="78" spans="1:11" s="106" customFormat="1" ht="17.25" customHeight="1">
      <c r="A78" s="104" t="s">
        <v>114</v>
      </c>
      <c r="B78" s="83">
        <v>20</v>
      </c>
      <c r="C78" s="42" t="s">
        <v>115</v>
      </c>
      <c r="D78" s="42">
        <v>92</v>
      </c>
      <c r="E78" s="42">
        <v>97</v>
      </c>
      <c r="F78" s="42">
        <v>93</v>
      </c>
      <c r="G78" s="42">
        <v>96</v>
      </c>
      <c r="H78" s="42">
        <v>96</v>
      </c>
      <c r="I78" s="42">
        <v>94</v>
      </c>
      <c r="J78" s="91">
        <f>SUM(D78:I78)</f>
        <v>568</v>
      </c>
      <c r="K78" s="105">
        <f>SUM(J77:J79)</f>
        <v>1666</v>
      </c>
    </row>
    <row r="79" spans="1:11" s="106" customFormat="1" ht="16.5" customHeight="1" thickBot="1">
      <c r="A79" s="107" t="s">
        <v>116</v>
      </c>
      <c r="B79" s="112">
        <v>20</v>
      </c>
      <c r="C79" s="112" t="s">
        <v>42</v>
      </c>
      <c r="D79" s="27">
        <v>93</v>
      </c>
      <c r="E79" s="27">
        <v>88</v>
      </c>
      <c r="F79" s="27">
        <v>94</v>
      </c>
      <c r="G79" s="27">
        <v>89</v>
      </c>
      <c r="H79" s="27">
        <v>92</v>
      </c>
      <c r="I79" s="27">
        <v>92</v>
      </c>
      <c r="J79" s="4">
        <f>SUM(D79:I79)</f>
        <v>548</v>
      </c>
      <c r="K79" s="113"/>
    </row>
    <row r="80" spans="1:11" s="106" customFormat="1" ht="17.25" customHeight="1" thickTop="1">
      <c r="A80" s="94" t="s">
        <v>884</v>
      </c>
      <c r="B80" s="220" t="s">
        <v>230</v>
      </c>
      <c r="C80" s="221"/>
      <c r="D80" s="221"/>
      <c r="E80" s="95" t="s">
        <v>278</v>
      </c>
      <c r="F80" s="96">
        <f>RANK(K83,$K$5:$K$94)</f>
        <v>16</v>
      </c>
      <c r="G80" s="97" t="s">
        <v>287</v>
      </c>
      <c r="H80" s="222"/>
      <c r="I80" s="222"/>
      <c r="J80" s="96">
        <f>K83</f>
        <v>1644</v>
      </c>
      <c r="K80" s="99" t="s">
        <v>279</v>
      </c>
    </row>
    <row r="81" spans="1:11" s="106" customFormat="1" ht="17.25" customHeight="1">
      <c r="A81" s="101" t="s">
        <v>526</v>
      </c>
      <c r="B81" s="102" t="s">
        <v>280</v>
      </c>
      <c r="C81" s="102" t="s">
        <v>508</v>
      </c>
      <c r="D81" s="102" t="s">
        <v>76</v>
      </c>
      <c r="E81" s="102" t="s">
        <v>912</v>
      </c>
      <c r="F81" s="102" t="s">
        <v>913</v>
      </c>
      <c r="G81" s="102" t="s">
        <v>914</v>
      </c>
      <c r="H81" s="102" t="s">
        <v>915</v>
      </c>
      <c r="I81" s="102" t="s">
        <v>916</v>
      </c>
      <c r="J81" s="102" t="s">
        <v>285</v>
      </c>
      <c r="K81" s="103" t="s">
        <v>286</v>
      </c>
    </row>
    <row r="82" spans="1:11" s="106" customFormat="1" ht="17.25" customHeight="1">
      <c r="A82" s="104" t="s">
        <v>77</v>
      </c>
      <c r="B82" s="83">
        <v>16</v>
      </c>
      <c r="C82" s="42" t="s">
        <v>117</v>
      </c>
      <c r="D82" s="42">
        <v>85</v>
      </c>
      <c r="E82" s="42">
        <v>88</v>
      </c>
      <c r="F82" s="42">
        <v>87</v>
      </c>
      <c r="G82" s="42">
        <v>89</v>
      </c>
      <c r="H82" s="42">
        <v>91</v>
      </c>
      <c r="I82" s="91">
        <v>90</v>
      </c>
      <c r="J82" s="92">
        <f>SUM(D82:I82)</f>
        <v>530</v>
      </c>
      <c r="K82" s="105"/>
    </row>
    <row r="83" spans="1:11" s="106" customFormat="1" ht="17.25" customHeight="1">
      <c r="A83" s="104" t="s">
        <v>298</v>
      </c>
      <c r="B83" s="83">
        <v>16</v>
      </c>
      <c r="C83" s="42" t="s">
        <v>1020</v>
      </c>
      <c r="D83" s="42">
        <v>94</v>
      </c>
      <c r="E83" s="42">
        <v>97</v>
      </c>
      <c r="F83" s="42">
        <v>94</v>
      </c>
      <c r="G83" s="42">
        <v>91</v>
      </c>
      <c r="H83" s="42">
        <v>95</v>
      </c>
      <c r="I83" s="42">
        <v>94</v>
      </c>
      <c r="J83" s="91">
        <f>SUM(D83:I83)</f>
        <v>565</v>
      </c>
      <c r="K83" s="105">
        <f>SUM(J82:J84)</f>
        <v>1644</v>
      </c>
    </row>
    <row r="84" spans="1:11" s="106" customFormat="1" ht="17.25" customHeight="1" thickBot="1">
      <c r="A84" s="107" t="s">
        <v>79</v>
      </c>
      <c r="B84" s="83">
        <v>16</v>
      </c>
      <c r="C84" s="42" t="s">
        <v>40</v>
      </c>
      <c r="D84" s="27">
        <v>90</v>
      </c>
      <c r="E84" s="27">
        <v>92</v>
      </c>
      <c r="F84" s="27">
        <v>93</v>
      </c>
      <c r="G84" s="27">
        <v>96</v>
      </c>
      <c r="H84" s="27">
        <v>89</v>
      </c>
      <c r="I84" s="27">
        <v>89</v>
      </c>
      <c r="J84" s="4">
        <f>SUM(D84:I84)</f>
        <v>549</v>
      </c>
      <c r="K84" s="109"/>
    </row>
    <row r="85" spans="1:11" s="100" customFormat="1" ht="22.5" customHeight="1" thickTop="1">
      <c r="A85" s="94" t="s">
        <v>887</v>
      </c>
      <c r="B85" s="220" t="s">
        <v>555</v>
      </c>
      <c r="C85" s="220"/>
      <c r="D85" s="220"/>
      <c r="E85" s="95" t="s">
        <v>278</v>
      </c>
      <c r="F85" s="96">
        <f>RANK(K88,$K$5:$K$94)</f>
        <v>17</v>
      </c>
      <c r="G85" s="97" t="s">
        <v>287</v>
      </c>
      <c r="H85" s="98"/>
      <c r="I85" s="98"/>
      <c r="J85" s="96">
        <f>K88</f>
        <v>1640</v>
      </c>
      <c r="K85" s="99" t="s">
        <v>279</v>
      </c>
    </row>
    <row r="86" spans="1:11" s="24" customFormat="1" ht="14.25" customHeight="1">
      <c r="A86" s="101" t="s">
        <v>526</v>
      </c>
      <c r="B86" s="102" t="s">
        <v>280</v>
      </c>
      <c r="C86" s="102" t="s">
        <v>508</v>
      </c>
      <c r="D86" s="102" t="s">
        <v>76</v>
      </c>
      <c r="E86" s="102" t="s">
        <v>912</v>
      </c>
      <c r="F86" s="102" t="s">
        <v>913</v>
      </c>
      <c r="G86" s="102" t="s">
        <v>914</v>
      </c>
      <c r="H86" s="102" t="s">
        <v>915</v>
      </c>
      <c r="I86" s="102" t="s">
        <v>916</v>
      </c>
      <c r="J86" s="102" t="s">
        <v>285</v>
      </c>
      <c r="K86" s="103" t="s">
        <v>286</v>
      </c>
    </row>
    <row r="87" spans="1:11" s="106" customFormat="1" ht="17.25" customHeight="1">
      <c r="A87" s="104" t="s">
        <v>77</v>
      </c>
      <c r="B87" s="83">
        <v>19</v>
      </c>
      <c r="C87" s="42" t="s">
        <v>64</v>
      </c>
      <c r="D87" s="42">
        <v>87</v>
      </c>
      <c r="E87" s="42">
        <v>90</v>
      </c>
      <c r="F87" s="42">
        <v>82</v>
      </c>
      <c r="G87" s="42">
        <v>90</v>
      </c>
      <c r="H87" s="42">
        <v>91</v>
      </c>
      <c r="I87" s="91">
        <v>90</v>
      </c>
      <c r="J87" s="92">
        <f>SUM(D87:I87)</f>
        <v>530</v>
      </c>
      <c r="K87" s="105"/>
    </row>
    <row r="88" spans="1:11" s="106" customFormat="1" ht="17.25" customHeight="1">
      <c r="A88" s="104" t="s">
        <v>118</v>
      </c>
      <c r="B88" s="83">
        <v>19</v>
      </c>
      <c r="C88" s="42" t="s">
        <v>1055</v>
      </c>
      <c r="D88" s="42">
        <v>93</v>
      </c>
      <c r="E88" s="42">
        <v>91</v>
      </c>
      <c r="F88" s="42">
        <v>93</v>
      </c>
      <c r="G88" s="42">
        <v>92</v>
      </c>
      <c r="H88" s="42">
        <v>97</v>
      </c>
      <c r="I88" s="42">
        <v>93</v>
      </c>
      <c r="J88" s="91">
        <f>SUM(D88:I88)</f>
        <v>559</v>
      </c>
      <c r="K88" s="105">
        <f>SUM(J87:J89)</f>
        <v>1640</v>
      </c>
    </row>
    <row r="89" spans="1:11" s="106" customFormat="1" ht="17.25" customHeight="1" thickBot="1">
      <c r="A89" s="107" t="s">
        <v>79</v>
      </c>
      <c r="B89" s="110">
        <v>19</v>
      </c>
      <c r="C89" s="108" t="s">
        <v>30</v>
      </c>
      <c r="D89" s="27">
        <v>95</v>
      </c>
      <c r="E89" s="27">
        <v>86</v>
      </c>
      <c r="F89" s="27">
        <v>93</v>
      </c>
      <c r="G89" s="27">
        <v>90</v>
      </c>
      <c r="H89" s="27">
        <v>94</v>
      </c>
      <c r="I89" s="27">
        <v>93</v>
      </c>
      <c r="J89" s="4">
        <f>SUM(D89:I89)</f>
        <v>551</v>
      </c>
      <c r="K89" s="109"/>
    </row>
    <row r="90" spans="1:11" s="100" customFormat="1" ht="22.5" customHeight="1" thickTop="1">
      <c r="A90" s="94" t="s">
        <v>883</v>
      </c>
      <c r="B90" s="220" t="s">
        <v>604</v>
      </c>
      <c r="C90" s="221"/>
      <c r="D90" s="221"/>
      <c r="E90" s="95" t="s">
        <v>278</v>
      </c>
      <c r="F90" s="96">
        <f>RANK(K93,$K$5:$K$94)</f>
        <v>18</v>
      </c>
      <c r="G90" s="97" t="s">
        <v>287</v>
      </c>
      <c r="H90" s="222"/>
      <c r="I90" s="222"/>
      <c r="J90" s="96">
        <f>K93</f>
        <v>1561</v>
      </c>
      <c r="K90" s="99" t="s">
        <v>279</v>
      </c>
    </row>
    <row r="91" spans="1:11" s="24" customFormat="1" ht="14.25" customHeight="1">
      <c r="A91" s="101" t="s">
        <v>526</v>
      </c>
      <c r="B91" s="102" t="s">
        <v>280</v>
      </c>
      <c r="C91" s="102" t="s">
        <v>508</v>
      </c>
      <c r="D91" s="102" t="s">
        <v>76</v>
      </c>
      <c r="E91" s="102" t="s">
        <v>912</v>
      </c>
      <c r="F91" s="102" t="s">
        <v>913</v>
      </c>
      <c r="G91" s="102" t="s">
        <v>914</v>
      </c>
      <c r="H91" s="102" t="s">
        <v>915</v>
      </c>
      <c r="I91" s="102" t="s">
        <v>916</v>
      </c>
      <c r="J91" s="102" t="s">
        <v>285</v>
      </c>
      <c r="K91" s="103" t="s">
        <v>286</v>
      </c>
    </row>
    <row r="92" spans="1:11" s="106" customFormat="1" ht="17.25" customHeight="1">
      <c r="A92" s="104" t="s">
        <v>77</v>
      </c>
      <c r="B92" s="83">
        <v>22</v>
      </c>
      <c r="C92" s="42" t="s">
        <v>119</v>
      </c>
      <c r="D92" s="42">
        <v>78</v>
      </c>
      <c r="E92" s="42">
        <v>77</v>
      </c>
      <c r="F92" s="42">
        <v>73</v>
      </c>
      <c r="G92" s="42">
        <v>72</v>
      </c>
      <c r="H92" s="42">
        <v>74</v>
      </c>
      <c r="I92" s="91">
        <v>85</v>
      </c>
      <c r="J92" s="92">
        <f>SUM(D92:I92)</f>
        <v>459</v>
      </c>
      <c r="K92" s="105"/>
    </row>
    <row r="93" spans="1:11" s="106" customFormat="1" ht="17.25" customHeight="1">
      <c r="A93" s="104" t="s">
        <v>101</v>
      </c>
      <c r="B93" s="83">
        <v>22</v>
      </c>
      <c r="C93" s="42" t="s">
        <v>120</v>
      </c>
      <c r="D93" s="42">
        <v>91</v>
      </c>
      <c r="E93" s="42">
        <v>93</v>
      </c>
      <c r="F93" s="42">
        <v>93</v>
      </c>
      <c r="G93" s="42">
        <v>91</v>
      </c>
      <c r="H93" s="42">
        <v>93</v>
      </c>
      <c r="I93" s="42">
        <v>92</v>
      </c>
      <c r="J93" s="91">
        <f>SUM(D93:I93)</f>
        <v>553</v>
      </c>
      <c r="K93" s="105">
        <f>SUM(J92:J94)</f>
        <v>1561</v>
      </c>
    </row>
    <row r="94" spans="1:11" s="106" customFormat="1" ht="17.25" customHeight="1" thickBot="1">
      <c r="A94" s="107" t="s">
        <v>97</v>
      </c>
      <c r="B94" s="110">
        <v>22</v>
      </c>
      <c r="C94" s="108" t="s">
        <v>121</v>
      </c>
      <c r="D94" s="111">
        <v>90</v>
      </c>
      <c r="E94" s="111">
        <v>93</v>
      </c>
      <c r="F94" s="111">
        <v>87</v>
      </c>
      <c r="G94" s="111">
        <v>93</v>
      </c>
      <c r="H94" s="111">
        <v>95</v>
      </c>
      <c r="I94" s="111">
        <v>91</v>
      </c>
      <c r="J94" s="114">
        <f>SUM(D94:I94)</f>
        <v>549</v>
      </c>
      <c r="K94" s="109"/>
    </row>
    <row r="95" ht="14.25" thickTop="1"/>
  </sheetData>
  <mergeCells count="26">
    <mergeCell ref="B25:D25"/>
    <mergeCell ref="B45:D45"/>
    <mergeCell ref="H45:I45"/>
    <mergeCell ref="B60:D60"/>
    <mergeCell ref="B55:D55"/>
    <mergeCell ref="B50:D50"/>
    <mergeCell ref="B30:D30"/>
    <mergeCell ref="B35:D35"/>
    <mergeCell ref="B40:D40"/>
    <mergeCell ref="H90:I90"/>
    <mergeCell ref="B80:D80"/>
    <mergeCell ref="H80:I80"/>
    <mergeCell ref="B65:D65"/>
    <mergeCell ref="B75:D75"/>
    <mergeCell ref="B85:D85"/>
    <mergeCell ref="B90:D90"/>
    <mergeCell ref="B70:D70"/>
    <mergeCell ref="H70:I70"/>
    <mergeCell ref="B10:D10"/>
    <mergeCell ref="B20:D20"/>
    <mergeCell ref="H20:I20"/>
    <mergeCell ref="B15:D15"/>
    <mergeCell ref="A1:K1"/>
    <mergeCell ref="A2:K2"/>
    <mergeCell ref="A3:K3"/>
    <mergeCell ref="B5:D5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r:id="rId1"/>
  <rowBreaks count="2" manualBreakCount="2">
    <brk id="44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日本学生ライフル射撃連盟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第１５回全日本女子学生ライフル射撃選手権大会</dc:title>
  <dc:subject>記録</dc:subject>
  <dc:creator>日本学生ライフル射撃連盟 関東支部　競技普及委員会</dc:creator>
  <cp:keywords/>
  <dc:description/>
  <cp:lastModifiedBy>鈴木崇弘</cp:lastModifiedBy>
  <cp:lastPrinted>2002-11-02T15:11:34Z</cp:lastPrinted>
  <dcterms:created xsi:type="dcterms:W3CDTF">2001-09-02T11:06:50Z</dcterms:created>
  <dcterms:modified xsi:type="dcterms:W3CDTF">2002-11-29T10:52:17Z</dcterms:modified>
  <cp:category/>
  <cp:version/>
  <cp:contentType/>
  <cp:contentStatus/>
</cp:coreProperties>
</file>