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95" yWindow="0" windowWidth="10245" windowHeight="7380" tabRatio="766" activeTab="0"/>
  </bookViews>
  <sheets>
    <sheet name="50m3x20" sheetId="1" r:id="rId1"/>
    <sheet name="不朽戦" sheetId="2" r:id="rId2"/>
    <sheet name="不朽戦AFINAL" sheetId="3" r:id="rId3"/>
    <sheet name="不朽戦BFINAL" sheetId="4" r:id="rId4"/>
    <sheet name="新人戦" sheetId="5" r:id="rId5"/>
    <sheet name="新人戦FINAL" sheetId="6" r:id="rId6"/>
    <sheet name="新人戦団体" sheetId="7" r:id="rId7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'50m3x20'!$B$2:$L$7</definedName>
    <definedName name="_xlnm.Print_Area" localSheetId="4">'新人戦'!$B$2:$L$10</definedName>
    <definedName name="_xlnm.Print_Area" localSheetId="6">'新人戦団体'!$B$2:$N$21</definedName>
    <definedName name="_xlnm.Print_Area" localSheetId="1">'不朽戦'!$B$5:$L$12</definedName>
    <definedName name="_xlnm.Print_Titles" localSheetId="0">'50m3x20'!$2:$2</definedName>
    <definedName name="Print_Titles_MI" localSheetId="0">'50m3x20'!$2:$2</definedName>
  </definedNames>
  <calcPr fullCalcOnLoad="1"/>
</workbook>
</file>

<file path=xl/sharedStrings.xml><?xml version="1.0" encoding="utf-8"?>
<sst xmlns="http://schemas.openxmlformats.org/spreadsheetml/2006/main" count="316" uniqueCount="146">
  <si>
    <t>射群</t>
  </si>
  <si>
    <t>射座</t>
  </si>
  <si>
    <t>名　前</t>
  </si>
  <si>
    <t>学校名</t>
  </si>
  <si>
    <t>Ｐ１</t>
  </si>
  <si>
    <t>Ｐ２</t>
  </si>
  <si>
    <t>Ｓ１</t>
  </si>
  <si>
    <t>Ｓ２</t>
  </si>
  <si>
    <t>Ｋ１</t>
  </si>
  <si>
    <t>Ｋ２</t>
  </si>
  <si>
    <t>合 計</t>
  </si>
  <si>
    <t>順位</t>
  </si>
  <si>
    <t>Ｓ３</t>
  </si>
  <si>
    <t>Ｓ４</t>
  </si>
  <si>
    <t>Ｓ５</t>
  </si>
  <si>
    <t>Ｓ６</t>
  </si>
  <si>
    <t>合　計</t>
  </si>
  <si>
    <t>　</t>
  </si>
  <si>
    <t>No</t>
  </si>
  <si>
    <t>素点</t>
  </si>
  <si>
    <t>競射１</t>
  </si>
  <si>
    <t>競射２</t>
  </si>
  <si>
    <t>得点</t>
  </si>
  <si>
    <t>学　校　名</t>
  </si>
  <si>
    <t>得　点</t>
  </si>
  <si>
    <t>[補欠]</t>
  </si>
  <si>
    <t>順 位</t>
  </si>
  <si>
    <t>順 位</t>
  </si>
  <si>
    <t>A</t>
  </si>
  <si>
    <t>伊藤　芙美</t>
  </si>
  <si>
    <t>石橋　聡</t>
  </si>
  <si>
    <t>金沢大学</t>
  </si>
  <si>
    <t>木多見　健一</t>
  </si>
  <si>
    <t>服部　志帆</t>
  </si>
  <si>
    <t>西窪　計一郎</t>
  </si>
  <si>
    <t>名古屋大学</t>
  </si>
  <si>
    <t>高橋　篤史</t>
  </si>
  <si>
    <t>栗城　くみ湖</t>
  </si>
  <si>
    <t>鈴木　崇弘</t>
  </si>
  <si>
    <t>大西　直人</t>
  </si>
  <si>
    <t>杉原　丈嗣</t>
  </si>
  <si>
    <t>齋藤　弘貴</t>
  </si>
  <si>
    <t>北角　直也</t>
  </si>
  <si>
    <t>名古屋工業大学</t>
  </si>
  <si>
    <t>熊谷　勝</t>
  </si>
  <si>
    <t>脇　伸幸</t>
  </si>
  <si>
    <t>牧　博音</t>
  </si>
  <si>
    <t>小林　一幸</t>
  </si>
  <si>
    <t>坂本　憲昭</t>
  </si>
  <si>
    <t>松浦　正幸</t>
  </si>
  <si>
    <t>安井　一輝</t>
  </si>
  <si>
    <t>吉岡　秀樹</t>
  </si>
  <si>
    <t>松本　武</t>
  </si>
  <si>
    <t>愛知工業大学</t>
  </si>
  <si>
    <t>田口　美香</t>
  </si>
  <si>
    <t>大見　典子</t>
  </si>
  <si>
    <t>大野　友起子</t>
  </si>
  <si>
    <t>星野　智子</t>
  </si>
  <si>
    <t>伊藤　奈未</t>
  </si>
  <si>
    <t>小鹿　加恵</t>
  </si>
  <si>
    <t>堀場　朋子</t>
  </si>
  <si>
    <t>佐藤　崇之</t>
  </si>
  <si>
    <t>森　広幸</t>
  </si>
  <si>
    <t>森久　季保</t>
  </si>
  <si>
    <t>梶野　隆行</t>
  </si>
  <si>
    <t>渡部　晃仁</t>
  </si>
  <si>
    <t>中西　壱子</t>
  </si>
  <si>
    <t>愛知大学</t>
  </si>
  <si>
    <t>浅井　桂</t>
  </si>
  <si>
    <t>大橋　牧子</t>
  </si>
  <si>
    <t>松下　明</t>
  </si>
  <si>
    <t>早川　綾乃</t>
  </si>
  <si>
    <t>丹下　義大</t>
  </si>
  <si>
    <t>加藤　健司</t>
  </si>
  <si>
    <t>伊藤　篤</t>
  </si>
  <si>
    <t>愛知学院大学</t>
  </si>
  <si>
    <t>オープン参加</t>
  </si>
  <si>
    <t>阪野　好和</t>
  </si>
  <si>
    <t>飯田　智文</t>
  </si>
  <si>
    <t>名城大学</t>
  </si>
  <si>
    <t>古谷　昌寛</t>
  </si>
  <si>
    <t>古橋　均</t>
  </si>
  <si>
    <t>神野　将之</t>
  </si>
  <si>
    <t>福田　翔</t>
  </si>
  <si>
    <t>名古屋大学</t>
  </si>
  <si>
    <t>名古屋工業大学</t>
  </si>
  <si>
    <t>愛知学院大学</t>
  </si>
  <si>
    <t>愛知大学</t>
  </si>
  <si>
    <t>浅井　桂</t>
  </si>
  <si>
    <t>松岡　真知子</t>
  </si>
  <si>
    <t>斉藤　ユカリ</t>
  </si>
  <si>
    <t>伏屋　真知子</t>
  </si>
  <si>
    <t>栗林　知史</t>
  </si>
  <si>
    <t>別処　怜</t>
  </si>
  <si>
    <t>井堂　絢子</t>
  </si>
  <si>
    <t>服部　志帆</t>
  </si>
  <si>
    <t>杉田　祐子</t>
  </si>
  <si>
    <t>村瀬　晃子</t>
  </si>
  <si>
    <t>中西　克尚</t>
  </si>
  <si>
    <t>澤頭　篤</t>
  </si>
  <si>
    <t>日高　尚悟</t>
  </si>
  <si>
    <t>松原　史彦</t>
  </si>
  <si>
    <t>長野　幹</t>
  </si>
  <si>
    <t>澤木　真由美</t>
  </si>
  <si>
    <t>増岡　孝也</t>
  </si>
  <si>
    <t>西窪　計一郎</t>
  </si>
  <si>
    <t>山脇　寛子</t>
  </si>
  <si>
    <t>堀田　佳宏</t>
  </si>
  <si>
    <t>出原　正規</t>
  </si>
  <si>
    <t>岩本　朋子</t>
  </si>
  <si>
    <t>三ツ井　武士</t>
  </si>
  <si>
    <t>富田　淳悟</t>
  </si>
  <si>
    <t>黒宮　晴奈</t>
  </si>
  <si>
    <t>今田　近志</t>
  </si>
  <si>
    <t>阿武　稔崇</t>
  </si>
  <si>
    <t>河辺　真二郎</t>
  </si>
  <si>
    <t>三輪　崇史</t>
  </si>
  <si>
    <t>加藤　敏光</t>
  </si>
  <si>
    <t>A</t>
  </si>
  <si>
    <t>A</t>
  </si>
  <si>
    <t>栗林　知史</t>
  </si>
  <si>
    <t>別所　怜</t>
  </si>
  <si>
    <t>村瀬　晃子</t>
  </si>
  <si>
    <t>中西　克尚</t>
  </si>
  <si>
    <t>澤頭　篤</t>
  </si>
  <si>
    <t>日高　尚悟</t>
  </si>
  <si>
    <t>松原　史彦</t>
  </si>
  <si>
    <t>棄</t>
  </si>
  <si>
    <t>権</t>
  </si>
  <si>
    <t>高木　勝規</t>
  </si>
  <si>
    <t>脇　伸幸</t>
  </si>
  <si>
    <t>名古屋大学</t>
  </si>
  <si>
    <t>大橋　牧子</t>
  </si>
  <si>
    <t>愛知学院大学</t>
  </si>
  <si>
    <t>田口　美香</t>
  </si>
  <si>
    <t>愛知大学</t>
  </si>
  <si>
    <t>大見　典子</t>
  </si>
  <si>
    <t>鈴木 崇弘</t>
  </si>
  <si>
    <t>名古屋工業大学</t>
  </si>
  <si>
    <t>早川　綾乃</t>
  </si>
  <si>
    <t>坂本　憲昭</t>
  </si>
  <si>
    <t>牧　博音</t>
  </si>
  <si>
    <t>高橋　篤史</t>
  </si>
  <si>
    <t>鈴木　崇弘</t>
  </si>
  <si>
    <t>大西　直人</t>
  </si>
  <si>
    <t>棄権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</si>
</sst>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;\-#,##0.0"/>
    <numFmt numFmtId="185" formatCode="0.0"/>
    <numFmt numFmtId="186" formatCode="0.0_);[Red]\(0.0\)"/>
  </numFmts>
  <fonts count="1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2"/>
      <name val=""/>
      <family val="1"/>
    </font>
    <font>
      <sz val="6"/>
      <name val="ＭＳ Ｐ明朝"/>
      <family val="1"/>
    </font>
    <font>
      <b/>
      <sz val="12"/>
      <color indexed="8"/>
      <name val="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color indexed="10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b/>
      <sz val="11"/>
      <name val="ＭＳ Ｐ明朝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</cellStyleXfs>
  <cellXfs count="58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3" fillId="5" borderId="1" xfId="0" applyFont="1" applyFill="1" applyBorder="1" applyAlignment="1" applyProtection="1">
      <alignment horizontal="center"/>
      <protection/>
    </xf>
    <xf numFmtId="0" fontId="3" fillId="6" borderId="1" xfId="0" applyFont="1" applyFill="1" applyBorder="1" applyAlignment="1" applyProtection="1">
      <alignment horizontal="center"/>
      <protection/>
    </xf>
    <xf numFmtId="0" fontId="5" fillId="7" borderId="1" xfId="0" applyFont="1" applyFill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5" fillId="7" borderId="1" xfId="0" applyFont="1" applyFill="1" applyBorder="1" applyAlignment="1" applyProtection="1">
      <alignment horizontal="center"/>
      <protection/>
    </xf>
    <xf numFmtId="0" fontId="3" fillId="8" borderId="1" xfId="0" applyFont="1" applyFill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left"/>
      <protection/>
    </xf>
    <xf numFmtId="0" fontId="8" fillId="2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 applyProtection="1">
      <alignment horizontal="center"/>
      <protection/>
    </xf>
    <xf numFmtId="0" fontId="9" fillId="0" borderId="1" xfId="0" applyFont="1" applyBorder="1" applyAlignment="1" applyProtection="1">
      <alignment horizontal="center"/>
      <protection/>
    </xf>
    <xf numFmtId="0" fontId="9" fillId="0" borderId="1" xfId="0" applyFont="1" applyBorder="1" applyAlignment="1" applyProtection="1">
      <alignment horizontal="left"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 horizontal="center"/>
      <protection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185" fontId="8" fillId="6" borderId="11" xfId="0" applyNumberFormat="1" applyFont="1" applyFill="1" applyBorder="1" applyAlignment="1" applyProtection="1">
      <alignment horizontal="center"/>
      <protection/>
    </xf>
    <xf numFmtId="185" fontId="8" fillId="8" borderId="11" xfId="0" applyNumberFormat="1" applyFont="1" applyFill="1" applyBorder="1" applyAlignment="1" applyProtection="1">
      <alignment horizontal="center"/>
      <protection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85" fontId="8" fillId="6" borderId="15" xfId="0" applyNumberFormat="1" applyFont="1" applyFill="1" applyBorder="1" applyAlignment="1" applyProtection="1">
      <alignment horizontal="center"/>
      <protection/>
    </xf>
    <xf numFmtId="185" fontId="8" fillId="8" borderId="15" xfId="0" applyNumberFormat="1" applyFont="1" applyFill="1" applyBorder="1" applyAlignment="1" applyProtection="1">
      <alignment horizontal="center"/>
      <protection/>
    </xf>
    <xf numFmtId="0" fontId="8" fillId="3" borderId="16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85" fontId="10" fillId="2" borderId="11" xfId="0" applyNumberFormat="1" applyFont="1" applyFill="1" applyBorder="1" applyAlignment="1" applyProtection="1">
      <alignment horizontal="center"/>
      <protection/>
    </xf>
    <xf numFmtId="185" fontId="11" fillId="2" borderId="11" xfId="0" applyNumberFormat="1" applyFont="1" applyFill="1" applyBorder="1" applyAlignment="1" applyProtection="1">
      <alignment horizontal="center"/>
      <protection/>
    </xf>
    <xf numFmtId="185" fontId="12" fillId="2" borderId="11" xfId="0" applyNumberFormat="1" applyFont="1" applyFill="1" applyBorder="1" applyAlignment="1" applyProtection="1">
      <alignment horizontal="center"/>
      <protection/>
    </xf>
    <xf numFmtId="185" fontId="11" fillId="6" borderId="11" xfId="0" applyNumberFormat="1" applyFont="1" applyFill="1" applyBorder="1" applyAlignment="1" applyProtection="1">
      <alignment horizontal="center"/>
      <protection/>
    </xf>
    <xf numFmtId="185" fontId="11" fillId="2" borderId="15" xfId="0" applyNumberFormat="1" applyFont="1" applyFill="1" applyBorder="1" applyAlignment="1" applyProtection="1">
      <alignment horizontal="center"/>
      <protection/>
    </xf>
    <xf numFmtId="185" fontId="11" fillId="6" borderId="15" xfId="0" applyNumberFormat="1" applyFont="1" applyFill="1" applyBorder="1" applyAlignment="1" applyProtection="1">
      <alignment horizontal="center"/>
      <protection/>
    </xf>
    <xf numFmtId="0" fontId="13" fillId="0" borderId="1" xfId="0" applyFont="1" applyBorder="1" applyAlignment="1" applyProtection="1">
      <alignment horizontal="center"/>
      <protection/>
    </xf>
    <xf numFmtId="0" fontId="13" fillId="0" borderId="1" xfId="0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185" fontId="8" fillId="9" borderId="11" xfId="0" applyNumberFormat="1" applyFont="1" applyFill="1" applyBorder="1" applyAlignment="1" applyProtection="1">
      <alignment horizontal="center"/>
      <protection/>
    </xf>
    <xf numFmtId="185" fontId="8" fillId="9" borderId="15" xfId="0" applyNumberFormat="1" applyFont="1" applyFill="1" applyBorder="1" applyAlignment="1" applyProtection="1">
      <alignment horizontal="center"/>
      <protection/>
    </xf>
    <xf numFmtId="0" fontId="8" fillId="6" borderId="1" xfId="0" applyFont="1" applyFill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0" fontId="8" fillId="8" borderId="1" xfId="0" applyFont="1" applyFill="1" applyBorder="1" applyAlignment="1" applyProtection="1">
      <alignment horizontal="center"/>
      <protection/>
    </xf>
    <xf numFmtId="0" fontId="8" fillId="4" borderId="0" xfId="0" applyFont="1" applyFill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"/>
  <sheetViews>
    <sheetView tabSelected="1" defaultGridColor="0" colorId="22" workbookViewId="0" topLeftCell="A1">
      <selection activeCell="E16" sqref="E16"/>
    </sheetView>
  </sheetViews>
  <sheetFormatPr defaultColWidth="10.59765625" defaultRowHeight="15"/>
  <cols>
    <col min="1" max="1" width="3.59765625" style="0" customWidth="1"/>
    <col min="2" max="3" width="6" style="5" bestFit="1" customWidth="1"/>
    <col min="4" max="4" width="14.19921875" style="5" bestFit="1" customWidth="1"/>
    <col min="5" max="5" width="11.8984375" style="5" bestFit="1" customWidth="1"/>
    <col min="6" max="12" width="5.59765625" style="6" customWidth="1"/>
    <col min="13" max="13" width="6.59765625" style="5" customWidth="1"/>
  </cols>
  <sheetData>
    <row r="2" spans="2:14" ht="14.25">
      <c r="B2" s="1" t="s">
        <v>0</v>
      </c>
      <c r="C2" s="1" t="s">
        <v>1</v>
      </c>
      <c r="D2" s="1" t="s">
        <v>2</v>
      </c>
      <c r="E2" s="1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3" t="s">
        <v>11</v>
      </c>
      <c r="N2" s="16"/>
    </row>
    <row r="3" spans="2:13" ht="13.5" customHeight="1">
      <c r="B3" s="19" t="s">
        <v>28</v>
      </c>
      <c r="C3" s="19">
        <v>2</v>
      </c>
      <c r="D3" s="20" t="s">
        <v>32</v>
      </c>
      <c r="E3" s="19" t="s">
        <v>35</v>
      </c>
      <c r="F3" s="21">
        <v>91</v>
      </c>
      <c r="G3" s="21">
        <v>94</v>
      </c>
      <c r="H3" s="21">
        <v>78</v>
      </c>
      <c r="I3" s="21">
        <v>84</v>
      </c>
      <c r="J3" s="21">
        <v>91</v>
      </c>
      <c r="K3" s="21">
        <v>77</v>
      </c>
      <c r="L3" s="21">
        <f>SUM(F3:K3)</f>
        <v>515</v>
      </c>
      <c r="M3" s="22">
        <f>RANK(L3,L$3:L$7)</f>
        <v>2</v>
      </c>
    </row>
    <row r="4" spans="2:13" ht="14.25">
      <c r="B4" s="19" t="s">
        <v>118</v>
      </c>
      <c r="C4" s="19">
        <v>3</v>
      </c>
      <c r="D4" s="20" t="s">
        <v>29</v>
      </c>
      <c r="E4" s="19" t="s">
        <v>31</v>
      </c>
      <c r="F4" s="21">
        <v>90</v>
      </c>
      <c r="G4" s="21">
        <v>92</v>
      </c>
      <c r="H4" s="21">
        <v>86</v>
      </c>
      <c r="I4" s="21">
        <v>87</v>
      </c>
      <c r="J4" s="21">
        <v>81</v>
      </c>
      <c r="K4" s="21">
        <v>77</v>
      </c>
      <c r="L4" s="21">
        <f>SUM(F4:K4)</f>
        <v>513</v>
      </c>
      <c r="M4" s="22">
        <f>RANK(L4,L$3:L$7)</f>
        <v>5</v>
      </c>
    </row>
    <row r="5" spans="2:13" ht="14.25">
      <c r="B5" s="19" t="s">
        <v>119</v>
      </c>
      <c r="C5" s="19">
        <v>4</v>
      </c>
      <c r="D5" s="20" t="s">
        <v>33</v>
      </c>
      <c r="E5" s="19" t="s">
        <v>35</v>
      </c>
      <c r="F5" s="21">
        <v>99</v>
      </c>
      <c r="G5" s="21">
        <v>99</v>
      </c>
      <c r="H5" s="21">
        <v>81</v>
      </c>
      <c r="I5" s="21">
        <v>85</v>
      </c>
      <c r="J5" s="21">
        <v>88</v>
      </c>
      <c r="K5" s="21">
        <v>92</v>
      </c>
      <c r="L5" s="21">
        <f>SUM(F5:K5)</f>
        <v>544</v>
      </c>
      <c r="M5" s="22">
        <f>RANK(L5,L$3:L$7)</f>
        <v>1</v>
      </c>
    </row>
    <row r="6" spans="2:13" ht="14.25">
      <c r="B6" s="19" t="s">
        <v>118</v>
      </c>
      <c r="C6" s="19">
        <v>5</v>
      </c>
      <c r="D6" s="20" t="s">
        <v>30</v>
      </c>
      <c r="E6" s="19" t="s">
        <v>31</v>
      </c>
      <c r="F6" s="21">
        <v>90</v>
      </c>
      <c r="G6" s="21">
        <v>95</v>
      </c>
      <c r="H6" s="21">
        <v>78</v>
      </c>
      <c r="I6" s="21">
        <v>86</v>
      </c>
      <c r="J6" s="21">
        <v>86</v>
      </c>
      <c r="K6" s="21">
        <v>80</v>
      </c>
      <c r="L6" s="21">
        <f>SUM(F6:K6)</f>
        <v>515</v>
      </c>
      <c r="M6" s="22">
        <f>RANK(L6,L$3:L$7)</f>
        <v>2</v>
      </c>
    </row>
    <row r="7" spans="2:13" ht="14.25">
      <c r="B7" s="19" t="s">
        <v>119</v>
      </c>
      <c r="C7" s="19">
        <v>6</v>
      </c>
      <c r="D7" s="20" t="s">
        <v>34</v>
      </c>
      <c r="E7" s="19" t="s">
        <v>35</v>
      </c>
      <c r="F7" s="21">
        <v>86</v>
      </c>
      <c r="G7" s="21">
        <v>91</v>
      </c>
      <c r="H7" s="21">
        <v>82</v>
      </c>
      <c r="I7" s="21">
        <v>77</v>
      </c>
      <c r="J7" s="21">
        <v>88</v>
      </c>
      <c r="K7" s="21">
        <v>90</v>
      </c>
      <c r="L7" s="21">
        <f>SUM(F7:K7)</f>
        <v>514</v>
      </c>
      <c r="M7" s="22">
        <f>RANK(L7,L$3:L$7)</f>
        <v>4</v>
      </c>
    </row>
  </sheetData>
  <printOptions horizontalCentered="1" verticalCentered="1"/>
  <pageMargins left="0.8661417322834646" right="0.5118110236220472" top="0.8661417322834646" bottom="0.8267716535433072" header="0.5118110236220472" footer="0.5118110236220472"/>
  <pageSetup horizontalDpi="300" verticalDpi="300" orientation="landscape" paperSize="13" scale="92" r:id="rId2"/>
  <headerFooter alignWithMargins="0">
    <oddHeader>&amp;L第7回中部学生ライフル射撃不朽戦
&amp;C                        SFR3P60</oddHeader>
    <oddFooter>&amp;R発表時刻　　&amp;D　&amp;T　　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M33"/>
  <sheetViews>
    <sheetView defaultGridColor="0" colorId="22" workbookViewId="0" topLeftCell="A1">
      <selection activeCell="G25" sqref="G25"/>
    </sheetView>
  </sheetViews>
  <sheetFormatPr defaultColWidth="10.59765625" defaultRowHeight="15"/>
  <cols>
    <col min="1" max="1" width="3.69921875" style="0" customWidth="1"/>
    <col min="2" max="3" width="5.59765625" style="5" customWidth="1"/>
    <col min="4" max="4" width="13.3984375" style="5" bestFit="1" customWidth="1"/>
    <col min="5" max="5" width="15.3984375" style="5" bestFit="1" customWidth="1"/>
    <col min="6" max="12" width="5.59765625" style="6" customWidth="1"/>
    <col min="13" max="13" width="5.59765625" style="5" customWidth="1"/>
  </cols>
  <sheetData>
    <row r="1" spans="2:13" ht="14.25">
      <c r="B1" s="1" t="s">
        <v>0</v>
      </c>
      <c r="C1" s="1" t="s">
        <v>1</v>
      </c>
      <c r="D1" s="1" t="s">
        <v>2</v>
      </c>
      <c r="E1" s="1" t="s">
        <v>3</v>
      </c>
      <c r="F1" s="2" t="s">
        <v>6</v>
      </c>
      <c r="G1" s="2" t="s">
        <v>7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10</v>
      </c>
      <c r="M1" s="17" t="s">
        <v>27</v>
      </c>
    </row>
    <row r="2" spans="2:13" ht="14.25">
      <c r="B2" s="23">
        <v>1</v>
      </c>
      <c r="C2" s="23">
        <v>11</v>
      </c>
      <c r="D2" s="24" t="s">
        <v>89</v>
      </c>
      <c r="E2" s="23" t="s">
        <v>35</v>
      </c>
      <c r="F2" s="25">
        <v>96</v>
      </c>
      <c r="G2" s="25">
        <v>97</v>
      </c>
      <c r="H2" s="25">
        <v>98</v>
      </c>
      <c r="I2" s="25">
        <v>97</v>
      </c>
      <c r="J2" s="25">
        <v>96</v>
      </c>
      <c r="K2" s="25">
        <v>99</v>
      </c>
      <c r="L2" s="25">
        <f aca="true" t="shared" si="0" ref="L2:L33">SUM(F2:K2)</f>
        <v>583</v>
      </c>
      <c r="M2" s="26">
        <f>RANK(L2,L$2:L$33)</f>
        <v>1</v>
      </c>
    </row>
    <row r="3" spans="2:13" ht="14.25">
      <c r="B3" s="23">
        <v>2</v>
      </c>
      <c r="C3" s="23">
        <v>9</v>
      </c>
      <c r="D3" s="24" t="s">
        <v>29</v>
      </c>
      <c r="E3" s="23" t="s">
        <v>31</v>
      </c>
      <c r="F3" s="25">
        <v>96</v>
      </c>
      <c r="G3" s="25">
        <v>92</v>
      </c>
      <c r="H3" s="25">
        <v>93</v>
      </c>
      <c r="I3" s="25">
        <v>95</v>
      </c>
      <c r="J3" s="25">
        <v>95</v>
      </c>
      <c r="K3" s="25">
        <v>99</v>
      </c>
      <c r="L3" s="25">
        <f t="shared" si="0"/>
        <v>570</v>
      </c>
      <c r="M3" s="26">
        <f>RANK(L3,L$2:L$33)</f>
        <v>2</v>
      </c>
    </row>
    <row r="4" spans="2:13" ht="14.25">
      <c r="B4" s="23">
        <v>1</v>
      </c>
      <c r="C4" s="23">
        <v>10</v>
      </c>
      <c r="D4" s="24" t="s">
        <v>90</v>
      </c>
      <c r="E4" s="23" t="s">
        <v>79</v>
      </c>
      <c r="F4" s="25">
        <v>89</v>
      </c>
      <c r="G4" s="25">
        <v>97</v>
      </c>
      <c r="H4" s="25">
        <v>96</v>
      </c>
      <c r="I4" s="25">
        <v>96</v>
      </c>
      <c r="J4" s="25">
        <v>96</v>
      </c>
      <c r="K4" s="25">
        <v>96</v>
      </c>
      <c r="L4" s="25">
        <f t="shared" si="0"/>
        <v>570</v>
      </c>
      <c r="M4" s="26">
        <v>3</v>
      </c>
    </row>
    <row r="5" spans="2:13" ht="14.25">
      <c r="B5" s="23">
        <v>2</v>
      </c>
      <c r="C5" s="23">
        <v>7</v>
      </c>
      <c r="D5" s="24" t="s">
        <v>91</v>
      </c>
      <c r="E5" s="23" t="s">
        <v>75</v>
      </c>
      <c r="F5" s="25">
        <v>97</v>
      </c>
      <c r="G5" s="25">
        <v>92</v>
      </c>
      <c r="H5" s="25">
        <v>97</v>
      </c>
      <c r="I5" s="25">
        <v>93</v>
      </c>
      <c r="J5" s="25">
        <v>97</v>
      </c>
      <c r="K5" s="25">
        <v>94</v>
      </c>
      <c r="L5" s="25">
        <f t="shared" si="0"/>
        <v>570</v>
      </c>
      <c r="M5" s="26">
        <v>4</v>
      </c>
    </row>
    <row r="6" spans="2:13" ht="14.25">
      <c r="B6" s="23">
        <v>1</v>
      </c>
      <c r="C6" s="23">
        <v>7</v>
      </c>
      <c r="D6" s="24" t="s">
        <v>92</v>
      </c>
      <c r="E6" s="23" t="s">
        <v>75</v>
      </c>
      <c r="F6" s="25">
        <v>97</v>
      </c>
      <c r="G6" s="25">
        <v>93</v>
      </c>
      <c r="H6" s="25">
        <v>95</v>
      </c>
      <c r="I6" s="25">
        <v>93</v>
      </c>
      <c r="J6" s="25">
        <v>93</v>
      </c>
      <c r="K6" s="25">
        <v>95</v>
      </c>
      <c r="L6" s="25">
        <f t="shared" si="0"/>
        <v>566</v>
      </c>
      <c r="M6" s="26">
        <f aca="true" t="shared" si="1" ref="M6:M19">RANK(L6,L$2:L$33)</f>
        <v>5</v>
      </c>
    </row>
    <row r="7" spans="2:13" ht="14.25">
      <c r="B7" s="23">
        <v>2</v>
      </c>
      <c r="C7" s="23">
        <v>12</v>
      </c>
      <c r="D7" s="24" t="s">
        <v>93</v>
      </c>
      <c r="E7" s="23" t="s">
        <v>75</v>
      </c>
      <c r="F7" s="25">
        <v>94</v>
      </c>
      <c r="G7" s="25">
        <v>94</v>
      </c>
      <c r="H7" s="25">
        <v>92</v>
      </c>
      <c r="I7" s="25">
        <v>95</v>
      </c>
      <c r="J7" s="25">
        <v>95</v>
      </c>
      <c r="K7" s="25">
        <v>95</v>
      </c>
      <c r="L7" s="25">
        <f t="shared" si="0"/>
        <v>565</v>
      </c>
      <c r="M7" s="26">
        <f t="shared" si="1"/>
        <v>6</v>
      </c>
    </row>
    <row r="8" spans="2:13" ht="14.25">
      <c r="B8" s="23">
        <v>2</v>
      </c>
      <c r="C8" s="23">
        <v>18</v>
      </c>
      <c r="D8" s="24" t="s">
        <v>94</v>
      </c>
      <c r="E8" s="23" t="s">
        <v>35</v>
      </c>
      <c r="F8" s="25">
        <v>92</v>
      </c>
      <c r="G8" s="25">
        <v>93</v>
      </c>
      <c r="H8" s="25">
        <v>96</v>
      </c>
      <c r="I8" s="25">
        <v>90</v>
      </c>
      <c r="J8" s="25">
        <v>94</v>
      </c>
      <c r="K8" s="25">
        <v>95</v>
      </c>
      <c r="L8" s="25">
        <f t="shared" si="0"/>
        <v>560</v>
      </c>
      <c r="M8" s="26">
        <f t="shared" si="1"/>
        <v>7</v>
      </c>
    </row>
    <row r="9" spans="2:13" ht="14.25">
      <c r="B9" s="23">
        <v>1</v>
      </c>
      <c r="C9" s="23">
        <v>2</v>
      </c>
      <c r="D9" s="24" t="s">
        <v>95</v>
      </c>
      <c r="E9" s="23" t="s">
        <v>35</v>
      </c>
      <c r="F9" s="25">
        <v>92</v>
      </c>
      <c r="G9" s="25">
        <v>97</v>
      </c>
      <c r="H9" s="25">
        <v>91</v>
      </c>
      <c r="I9" s="25">
        <v>93</v>
      </c>
      <c r="J9" s="25">
        <v>92</v>
      </c>
      <c r="K9" s="25">
        <v>92</v>
      </c>
      <c r="L9" s="25">
        <f t="shared" si="0"/>
        <v>557</v>
      </c>
      <c r="M9" s="26">
        <f t="shared" si="1"/>
        <v>8</v>
      </c>
    </row>
    <row r="10" spans="2:13" ht="14.25">
      <c r="B10" s="23">
        <v>1</v>
      </c>
      <c r="C10" s="23">
        <v>6</v>
      </c>
      <c r="D10" s="24" t="s">
        <v>96</v>
      </c>
      <c r="E10" s="23" t="s">
        <v>79</v>
      </c>
      <c r="F10" s="25">
        <v>87</v>
      </c>
      <c r="G10" s="25">
        <v>95</v>
      </c>
      <c r="H10" s="25">
        <v>97</v>
      </c>
      <c r="I10" s="25">
        <v>92</v>
      </c>
      <c r="J10" s="25">
        <v>92</v>
      </c>
      <c r="K10" s="25">
        <v>92</v>
      </c>
      <c r="L10" s="25">
        <f t="shared" si="0"/>
        <v>555</v>
      </c>
      <c r="M10" s="26">
        <f t="shared" si="1"/>
        <v>9</v>
      </c>
    </row>
    <row r="11" spans="2:13" ht="14.25">
      <c r="B11" s="23">
        <v>2</v>
      </c>
      <c r="C11" s="23">
        <v>2</v>
      </c>
      <c r="D11" s="24" t="s">
        <v>97</v>
      </c>
      <c r="E11" s="23" t="s">
        <v>35</v>
      </c>
      <c r="F11" s="25">
        <v>87</v>
      </c>
      <c r="G11" s="25">
        <v>94</v>
      </c>
      <c r="H11" s="25">
        <v>93</v>
      </c>
      <c r="I11" s="25">
        <v>93</v>
      </c>
      <c r="J11" s="25">
        <v>93</v>
      </c>
      <c r="K11" s="25">
        <v>91</v>
      </c>
      <c r="L11" s="25">
        <f t="shared" si="0"/>
        <v>551</v>
      </c>
      <c r="M11" s="26">
        <f t="shared" si="1"/>
        <v>10</v>
      </c>
    </row>
    <row r="12" spans="2:13" ht="14.25">
      <c r="B12" s="23">
        <v>2</v>
      </c>
      <c r="C12" s="23">
        <v>5</v>
      </c>
      <c r="D12" s="24" t="s">
        <v>98</v>
      </c>
      <c r="E12" s="23" t="s">
        <v>35</v>
      </c>
      <c r="F12" s="25">
        <v>90</v>
      </c>
      <c r="G12" s="25">
        <v>88</v>
      </c>
      <c r="H12" s="25">
        <v>94</v>
      </c>
      <c r="I12" s="25">
        <v>91</v>
      </c>
      <c r="J12" s="25">
        <v>91</v>
      </c>
      <c r="K12" s="25">
        <v>92</v>
      </c>
      <c r="L12" s="25">
        <f t="shared" si="0"/>
        <v>546</v>
      </c>
      <c r="M12" s="26">
        <f t="shared" si="1"/>
        <v>11</v>
      </c>
    </row>
    <row r="13" spans="2:13" ht="14.25">
      <c r="B13" s="23">
        <v>1</v>
      </c>
      <c r="C13" s="23">
        <v>9</v>
      </c>
      <c r="D13" s="24" t="s">
        <v>99</v>
      </c>
      <c r="E13" s="23" t="s">
        <v>31</v>
      </c>
      <c r="F13" s="25">
        <v>92</v>
      </c>
      <c r="G13" s="25">
        <v>94</v>
      </c>
      <c r="H13" s="25">
        <v>88</v>
      </c>
      <c r="I13" s="25">
        <v>90</v>
      </c>
      <c r="J13" s="25">
        <v>92</v>
      </c>
      <c r="K13" s="25">
        <v>89</v>
      </c>
      <c r="L13" s="25">
        <f t="shared" si="0"/>
        <v>545</v>
      </c>
      <c r="M13" s="26">
        <f t="shared" si="1"/>
        <v>12</v>
      </c>
    </row>
    <row r="14" spans="2:13" ht="14.25">
      <c r="B14" s="23">
        <v>1</v>
      </c>
      <c r="C14" s="23">
        <v>4</v>
      </c>
      <c r="D14" s="24" t="s">
        <v>30</v>
      </c>
      <c r="E14" s="23" t="s">
        <v>31</v>
      </c>
      <c r="F14" s="25">
        <v>89</v>
      </c>
      <c r="G14" s="25">
        <v>91</v>
      </c>
      <c r="H14" s="25">
        <v>87</v>
      </c>
      <c r="I14" s="25">
        <v>94</v>
      </c>
      <c r="J14" s="25">
        <v>90</v>
      </c>
      <c r="K14" s="25">
        <v>93</v>
      </c>
      <c r="L14" s="25">
        <f t="shared" si="0"/>
        <v>544</v>
      </c>
      <c r="M14" s="26">
        <f t="shared" si="1"/>
        <v>13</v>
      </c>
    </row>
    <row r="15" spans="2:13" ht="14.25">
      <c r="B15" s="23">
        <v>1</v>
      </c>
      <c r="C15" s="23">
        <v>12</v>
      </c>
      <c r="D15" s="24" t="s">
        <v>100</v>
      </c>
      <c r="E15" s="23" t="s">
        <v>75</v>
      </c>
      <c r="F15" s="25">
        <v>89</v>
      </c>
      <c r="G15" s="25">
        <v>91</v>
      </c>
      <c r="H15" s="25">
        <v>92</v>
      </c>
      <c r="I15" s="25">
        <v>94</v>
      </c>
      <c r="J15" s="25">
        <v>86</v>
      </c>
      <c r="K15" s="25">
        <v>88</v>
      </c>
      <c r="L15" s="25">
        <f t="shared" si="0"/>
        <v>540</v>
      </c>
      <c r="M15" s="26">
        <f t="shared" si="1"/>
        <v>14</v>
      </c>
    </row>
    <row r="16" spans="2:13" ht="14.25">
      <c r="B16" s="23">
        <v>1</v>
      </c>
      <c r="C16" s="23">
        <v>18</v>
      </c>
      <c r="D16" s="24" t="s">
        <v>101</v>
      </c>
      <c r="E16" s="23" t="s">
        <v>35</v>
      </c>
      <c r="F16" s="25">
        <v>87</v>
      </c>
      <c r="G16" s="25">
        <v>93</v>
      </c>
      <c r="H16" s="25">
        <v>89</v>
      </c>
      <c r="I16" s="25">
        <v>88</v>
      </c>
      <c r="J16" s="25">
        <v>93</v>
      </c>
      <c r="K16" s="25">
        <v>88</v>
      </c>
      <c r="L16" s="25">
        <f t="shared" si="0"/>
        <v>538</v>
      </c>
      <c r="M16" s="26">
        <f t="shared" si="1"/>
        <v>15</v>
      </c>
    </row>
    <row r="17" spans="2:13" ht="14.25">
      <c r="B17" s="23">
        <v>2</v>
      </c>
      <c r="C17" s="23">
        <v>3</v>
      </c>
      <c r="D17" s="24" t="s">
        <v>102</v>
      </c>
      <c r="E17" s="23" t="s">
        <v>75</v>
      </c>
      <c r="F17" s="25">
        <v>89</v>
      </c>
      <c r="G17" s="25">
        <v>85</v>
      </c>
      <c r="H17" s="25">
        <v>84</v>
      </c>
      <c r="I17" s="25">
        <v>91</v>
      </c>
      <c r="J17" s="25">
        <v>96</v>
      </c>
      <c r="K17" s="25">
        <v>90</v>
      </c>
      <c r="L17" s="25">
        <f t="shared" si="0"/>
        <v>535</v>
      </c>
      <c r="M17" s="26">
        <f t="shared" si="1"/>
        <v>16</v>
      </c>
    </row>
    <row r="18" spans="2:13" ht="14.25">
      <c r="B18" s="23">
        <v>1</v>
      </c>
      <c r="C18" s="23">
        <v>17</v>
      </c>
      <c r="D18" s="24" t="s">
        <v>103</v>
      </c>
      <c r="E18" s="23" t="s">
        <v>75</v>
      </c>
      <c r="F18" s="25">
        <v>92</v>
      </c>
      <c r="G18" s="25">
        <v>87</v>
      </c>
      <c r="H18" s="25">
        <v>89</v>
      </c>
      <c r="I18" s="25">
        <v>90</v>
      </c>
      <c r="J18" s="25">
        <v>85</v>
      </c>
      <c r="K18" s="25">
        <v>91</v>
      </c>
      <c r="L18" s="25">
        <f t="shared" si="0"/>
        <v>534</v>
      </c>
      <c r="M18" s="26">
        <f t="shared" si="1"/>
        <v>17</v>
      </c>
    </row>
    <row r="19" spans="2:13" ht="14.25">
      <c r="B19" s="23">
        <v>1</v>
      </c>
      <c r="C19" s="23">
        <v>19</v>
      </c>
      <c r="D19" s="24" t="s">
        <v>104</v>
      </c>
      <c r="E19" s="23" t="s">
        <v>67</v>
      </c>
      <c r="F19" s="25">
        <v>82</v>
      </c>
      <c r="G19" s="25">
        <v>91</v>
      </c>
      <c r="H19" s="25">
        <v>86</v>
      </c>
      <c r="I19" s="25">
        <v>87</v>
      </c>
      <c r="J19" s="25">
        <v>95</v>
      </c>
      <c r="K19" s="25">
        <v>91</v>
      </c>
      <c r="L19" s="25">
        <f t="shared" si="0"/>
        <v>532</v>
      </c>
      <c r="M19" s="26">
        <f t="shared" si="1"/>
        <v>18</v>
      </c>
    </row>
    <row r="20" spans="2:13" ht="14.25">
      <c r="B20" s="23">
        <v>1</v>
      </c>
      <c r="C20" s="23">
        <v>5</v>
      </c>
      <c r="D20" s="24" t="s">
        <v>105</v>
      </c>
      <c r="E20" s="23" t="s">
        <v>35</v>
      </c>
      <c r="F20" s="25">
        <v>83</v>
      </c>
      <c r="G20" s="25">
        <v>89</v>
      </c>
      <c r="H20" s="25">
        <v>91</v>
      </c>
      <c r="I20" s="25">
        <v>92</v>
      </c>
      <c r="J20" s="25">
        <v>91</v>
      </c>
      <c r="K20" s="25">
        <v>86</v>
      </c>
      <c r="L20" s="25">
        <f t="shared" si="0"/>
        <v>532</v>
      </c>
      <c r="M20" s="26">
        <v>19</v>
      </c>
    </row>
    <row r="21" spans="2:13" ht="14.25">
      <c r="B21" s="23">
        <v>2</v>
      </c>
      <c r="C21" s="23">
        <v>11</v>
      </c>
      <c r="D21" s="24" t="s">
        <v>106</v>
      </c>
      <c r="E21" s="23" t="s">
        <v>35</v>
      </c>
      <c r="F21" s="25">
        <v>87</v>
      </c>
      <c r="G21" s="25">
        <v>90</v>
      </c>
      <c r="H21" s="25">
        <v>89</v>
      </c>
      <c r="I21" s="25">
        <v>88</v>
      </c>
      <c r="J21" s="25">
        <v>88</v>
      </c>
      <c r="K21" s="25">
        <v>89</v>
      </c>
      <c r="L21" s="25">
        <f t="shared" si="0"/>
        <v>531</v>
      </c>
      <c r="M21" s="26">
        <f>RANK(L21,L$2:L$33)</f>
        <v>20</v>
      </c>
    </row>
    <row r="22" spans="2:13" ht="14.25">
      <c r="B22" s="23">
        <v>2</v>
      </c>
      <c r="C22" s="23">
        <v>10</v>
      </c>
      <c r="D22" s="24" t="s">
        <v>107</v>
      </c>
      <c r="E22" s="23" t="s">
        <v>79</v>
      </c>
      <c r="F22" s="25">
        <v>80</v>
      </c>
      <c r="G22" s="25">
        <v>86</v>
      </c>
      <c r="H22" s="25">
        <v>90</v>
      </c>
      <c r="I22" s="25">
        <v>90</v>
      </c>
      <c r="J22" s="25">
        <v>91</v>
      </c>
      <c r="K22" s="25">
        <v>91</v>
      </c>
      <c r="L22" s="25">
        <f t="shared" si="0"/>
        <v>528</v>
      </c>
      <c r="M22" s="26">
        <f>RANK(L22,L$2:L$33)</f>
        <v>21</v>
      </c>
    </row>
    <row r="23" spans="2:13" ht="14.25">
      <c r="B23" s="23">
        <v>2</v>
      </c>
      <c r="C23" s="23">
        <v>15</v>
      </c>
      <c r="D23" s="24" t="s">
        <v>32</v>
      </c>
      <c r="E23" s="23" t="s">
        <v>35</v>
      </c>
      <c r="F23" s="25">
        <v>83</v>
      </c>
      <c r="G23" s="25">
        <v>90</v>
      </c>
      <c r="H23" s="25">
        <v>86</v>
      </c>
      <c r="I23" s="25">
        <v>91</v>
      </c>
      <c r="J23" s="25">
        <v>89</v>
      </c>
      <c r="K23" s="25">
        <v>89</v>
      </c>
      <c r="L23" s="25">
        <f t="shared" si="0"/>
        <v>528</v>
      </c>
      <c r="M23" s="26">
        <v>22</v>
      </c>
    </row>
    <row r="24" spans="2:13" ht="14.25">
      <c r="B24" s="23">
        <v>2</v>
      </c>
      <c r="C24" s="23">
        <v>14</v>
      </c>
      <c r="D24" s="24" t="s">
        <v>108</v>
      </c>
      <c r="E24" s="23" t="s">
        <v>43</v>
      </c>
      <c r="F24" s="25">
        <v>92</v>
      </c>
      <c r="G24" s="25">
        <v>85</v>
      </c>
      <c r="H24" s="25">
        <v>89</v>
      </c>
      <c r="I24" s="25">
        <v>84</v>
      </c>
      <c r="J24" s="25">
        <v>82</v>
      </c>
      <c r="K24" s="25">
        <v>89</v>
      </c>
      <c r="L24" s="25">
        <f t="shared" si="0"/>
        <v>521</v>
      </c>
      <c r="M24" s="26">
        <f>RANK(L24,L$2:L$33)</f>
        <v>23</v>
      </c>
    </row>
    <row r="25" spans="2:13" ht="14.25">
      <c r="B25" s="23">
        <v>2</v>
      </c>
      <c r="C25" s="23">
        <v>17</v>
      </c>
      <c r="D25" s="24" t="s">
        <v>109</v>
      </c>
      <c r="E25" s="23" t="s">
        <v>75</v>
      </c>
      <c r="F25" s="25">
        <v>82</v>
      </c>
      <c r="G25" s="25">
        <v>93</v>
      </c>
      <c r="H25" s="25">
        <v>88</v>
      </c>
      <c r="I25" s="25">
        <v>88</v>
      </c>
      <c r="J25" s="25">
        <v>82</v>
      </c>
      <c r="K25" s="25">
        <v>86</v>
      </c>
      <c r="L25" s="25">
        <f t="shared" si="0"/>
        <v>519</v>
      </c>
      <c r="M25" s="26">
        <f>RANK(L25,L$2:L$33)</f>
        <v>24</v>
      </c>
    </row>
    <row r="26" spans="2:13" ht="14.25">
      <c r="B26" s="23">
        <v>1</v>
      </c>
      <c r="C26" s="23">
        <v>16</v>
      </c>
      <c r="D26" s="24" t="s">
        <v>110</v>
      </c>
      <c r="E26" s="23" t="s">
        <v>79</v>
      </c>
      <c r="F26" s="25">
        <v>84</v>
      </c>
      <c r="G26" s="25">
        <v>85</v>
      </c>
      <c r="H26" s="25">
        <v>89</v>
      </c>
      <c r="I26" s="25">
        <v>91</v>
      </c>
      <c r="J26" s="25">
        <v>89</v>
      </c>
      <c r="K26" s="25">
        <v>81</v>
      </c>
      <c r="L26" s="25">
        <f t="shared" si="0"/>
        <v>519</v>
      </c>
      <c r="M26" s="26">
        <v>25</v>
      </c>
    </row>
    <row r="27" spans="2:13" ht="14.25">
      <c r="B27" s="23">
        <v>2</v>
      </c>
      <c r="C27" s="23">
        <v>13</v>
      </c>
      <c r="D27" s="24" t="s">
        <v>111</v>
      </c>
      <c r="E27" s="23" t="s">
        <v>31</v>
      </c>
      <c r="F27" s="25">
        <v>79</v>
      </c>
      <c r="G27" s="25">
        <v>80</v>
      </c>
      <c r="H27" s="25">
        <v>85</v>
      </c>
      <c r="I27" s="25">
        <v>91</v>
      </c>
      <c r="J27" s="25">
        <v>85</v>
      </c>
      <c r="K27" s="25">
        <v>89</v>
      </c>
      <c r="L27" s="25">
        <f t="shared" si="0"/>
        <v>509</v>
      </c>
      <c r="M27" s="26">
        <f aca="true" t="shared" si="2" ref="M27:M33">RANK(L27,L$2:L$33)</f>
        <v>26</v>
      </c>
    </row>
    <row r="28" spans="2:13" ht="14.25">
      <c r="B28" s="23">
        <v>2</v>
      </c>
      <c r="C28" s="23">
        <v>19</v>
      </c>
      <c r="D28" s="24" t="s">
        <v>112</v>
      </c>
      <c r="E28" s="23" t="s">
        <v>75</v>
      </c>
      <c r="F28" s="25">
        <v>82</v>
      </c>
      <c r="G28" s="25">
        <v>82</v>
      </c>
      <c r="H28" s="25">
        <v>85</v>
      </c>
      <c r="I28" s="25">
        <v>89</v>
      </c>
      <c r="J28" s="25">
        <v>84</v>
      </c>
      <c r="K28" s="25">
        <v>86</v>
      </c>
      <c r="L28" s="25">
        <f t="shared" si="0"/>
        <v>508</v>
      </c>
      <c r="M28" s="26">
        <f t="shared" si="2"/>
        <v>27</v>
      </c>
    </row>
    <row r="29" spans="2:13" ht="14.25">
      <c r="B29" s="23">
        <v>1</v>
      </c>
      <c r="C29" s="23">
        <v>8</v>
      </c>
      <c r="D29" s="24" t="s">
        <v>113</v>
      </c>
      <c r="E29" s="23" t="s">
        <v>67</v>
      </c>
      <c r="F29" s="25">
        <v>86</v>
      </c>
      <c r="G29" s="25">
        <v>84</v>
      </c>
      <c r="H29" s="25">
        <v>83</v>
      </c>
      <c r="I29" s="25">
        <v>86</v>
      </c>
      <c r="J29" s="25">
        <v>85</v>
      </c>
      <c r="K29" s="25">
        <v>83</v>
      </c>
      <c r="L29" s="25">
        <f t="shared" si="0"/>
        <v>507</v>
      </c>
      <c r="M29" s="26">
        <f t="shared" si="2"/>
        <v>28</v>
      </c>
    </row>
    <row r="30" spans="2:13" ht="14.25">
      <c r="B30" s="23">
        <v>1</v>
      </c>
      <c r="C30" s="23">
        <v>3</v>
      </c>
      <c r="D30" s="24" t="s">
        <v>114</v>
      </c>
      <c r="E30" s="23" t="s">
        <v>75</v>
      </c>
      <c r="F30" s="25">
        <v>77</v>
      </c>
      <c r="G30" s="25">
        <v>90</v>
      </c>
      <c r="H30" s="25">
        <v>77</v>
      </c>
      <c r="I30" s="25">
        <v>89</v>
      </c>
      <c r="J30" s="25">
        <v>84</v>
      </c>
      <c r="K30" s="25">
        <v>84</v>
      </c>
      <c r="L30" s="25">
        <f t="shared" si="0"/>
        <v>501</v>
      </c>
      <c r="M30" s="26">
        <f t="shared" si="2"/>
        <v>29</v>
      </c>
    </row>
    <row r="31" spans="2:13" ht="14.25">
      <c r="B31" s="23">
        <v>1</v>
      </c>
      <c r="C31" s="23">
        <v>14</v>
      </c>
      <c r="D31" s="24" t="s">
        <v>115</v>
      </c>
      <c r="E31" s="23" t="s">
        <v>67</v>
      </c>
      <c r="F31" s="25">
        <v>83</v>
      </c>
      <c r="G31" s="25">
        <v>82</v>
      </c>
      <c r="H31" s="25">
        <v>80</v>
      </c>
      <c r="I31" s="25">
        <v>80</v>
      </c>
      <c r="J31" s="25">
        <v>87</v>
      </c>
      <c r="K31" s="25">
        <v>86</v>
      </c>
      <c r="L31" s="25">
        <f t="shared" si="0"/>
        <v>498</v>
      </c>
      <c r="M31" s="26">
        <f t="shared" si="2"/>
        <v>30</v>
      </c>
    </row>
    <row r="32" spans="2:13" ht="14.25">
      <c r="B32" s="23">
        <v>2</v>
      </c>
      <c r="C32" s="23">
        <v>6</v>
      </c>
      <c r="D32" s="24" t="s">
        <v>116</v>
      </c>
      <c r="E32" s="23" t="s">
        <v>79</v>
      </c>
      <c r="F32" s="25">
        <v>86</v>
      </c>
      <c r="G32" s="25">
        <v>83</v>
      </c>
      <c r="H32" s="25">
        <v>83</v>
      </c>
      <c r="I32" s="25">
        <v>79</v>
      </c>
      <c r="J32" s="25">
        <v>77</v>
      </c>
      <c r="K32" s="25">
        <v>89</v>
      </c>
      <c r="L32" s="25">
        <f t="shared" si="0"/>
        <v>497</v>
      </c>
      <c r="M32" s="26">
        <f t="shared" si="2"/>
        <v>31</v>
      </c>
    </row>
    <row r="33" spans="2:13" ht="14.25">
      <c r="B33" s="23">
        <v>2</v>
      </c>
      <c r="C33" s="23">
        <v>8</v>
      </c>
      <c r="D33" s="24" t="s">
        <v>117</v>
      </c>
      <c r="E33" s="23" t="s">
        <v>53</v>
      </c>
      <c r="F33" s="25">
        <v>68</v>
      </c>
      <c r="G33" s="25">
        <v>79</v>
      </c>
      <c r="H33" s="25">
        <v>73</v>
      </c>
      <c r="I33" s="25">
        <v>76</v>
      </c>
      <c r="J33" s="25">
        <v>75</v>
      </c>
      <c r="K33" s="25">
        <v>75</v>
      </c>
      <c r="L33" s="25">
        <f t="shared" si="0"/>
        <v>446</v>
      </c>
      <c r="M33" s="26">
        <f t="shared" si="2"/>
        <v>32</v>
      </c>
    </row>
  </sheetData>
  <printOptions horizontalCentered="1" verticalCentered="1"/>
  <pageMargins left="0.867" right="0.5" top="0.867" bottom="0.827" header="0.512" footer="0.512"/>
  <pageSetup horizontalDpi="300" verticalDpi="300" orientation="landscape" paperSize="13" scale="92" r:id="rId2"/>
  <headerFooter alignWithMargins="0">
    <oddHeader>&amp;L第七回中部学生ライフル射撃不朽戦&amp;C                        ARS-60</oddHeader>
    <oddFooter>&amp;R発表時刻　&amp;D　&amp;T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R18"/>
  <sheetViews>
    <sheetView defaultGridColor="0" colorId="22" workbookViewId="0" topLeftCell="A1">
      <selection activeCell="J13" sqref="J13"/>
    </sheetView>
  </sheetViews>
  <sheetFormatPr defaultColWidth="10.59765625" defaultRowHeight="15"/>
  <cols>
    <col min="1" max="1" width="3.59765625" style="7" customWidth="1"/>
    <col min="2" max="2" width="11.8984375" style="7" customWidth="1"/>
    <col min="3" max="3" width="12.09765625" style="7" customWidth="1"/>
    <col min="4" max="4" width="6.09765625" style="7" customWidth="1"/>
    <col min="5" max="14" width="5.59765625" style="8" customWidth="1"/>
    <col min="15" max="16" width="6.09765625" style="7" customWidth="1"/>
    <col min="17" max="17" width="7" style="7" customWidth="1"/>
    <col min="18" max="18" width="4.59765625" style="7" customWidth="1"/>
  </cols>
  <sheetData>
    <row r="1" ht="15" thickBot="1"/>
    <row r="2" spans="1:18" ht="15" thickBot="1">
      <c r="A2" s="27" t="s">
        <v>18</v>
      </c>
      <c r="B2" s="28" t="s">
        <v>2</v>
      </c>
      <c r="C2" s="28" t="s">
        <v>3</v>
      </c>
      <c r="D2" s="28" t="s">
        <v>19</v>
      </c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>
        <v>7</v>
      </c>
      <c r="L2" s="28">
        <v>8</v>
      </c>
      <c r="M2" s="28">
        <v>9</v>
      </c>
      <c r="N2" s="28">
        <v>10</v>
      </c>
      <c r="O2" s="28" t="s">
        <v>20</v>
      </c>
      <c r="P2" s="28" t="s">
        <v>21</v>
      </c>
      <c r="Q2" s="28" t="s">
        <v>22</v>
      </c>
      <c r="R2" s="29" t="s">
        <v>11</v>
      </c>
    </row>
    <row r="3" spans="1:18" ht="14.25">
      <c r="A3" s="30">
        <v>1</v>
      </c>
      <c r="B3" s="31" t="s">
        <v>89</v>
      </c>
      <c r="C3" s="31" t="s">
        <v>35</v>
      </c>
      <c r="D3" s="32">
        <v>583</v>
      </c>
      <c r="E3" s="42">
        <v>10</v>
      </c>
      <c r="F3" s="42">
        <v>10.1</v>
      </c>
      <c r="G3" s="43">
        <v>9.8</v>
      </c>
      <c r="H3" s="43">
        <v>9.9</v>
      </c>
      <c r="I3" s="42">
        <v>10.3</v>
      </c>
      <c r="J3" s="42">
        <v>10.4</v>
      </c>
      <c r="K3" s="42">
        <v>10.5</v>
      </c>
      <c r="L3" s="43">
        <v>9.8</v>
      </c>
      <c r="M3" s="44">
        <v>9.5</v>
      </c>
      <c r="N3" s="42">
        <v>10.7</v>
      </c>
      <c r="O3" s="45"/>
      <c r="P3" s="45"/>
      <c r="Q3" s="34">
        <f>SUM(E3:N3)</f>
        <v>101</v>
      </c>
      <c r="R3" s="35"/>
    </row>
    <row r="4" spans="1:18" ht="15" thickBot="1">
      <c r="A4" s="36"/>
      <c r="B4" s="37"/>
      <c r="C4" s="37"/>
      <c r="D4" s="37">
        <v>583</v>
      </c>
      <c r="E4" s="46">
        <f>D3+E3</f>
        <v>593</v>
      </c>
      <c r="F4" s="46">
        <f aca="true" t="shared" si="0" ref="F4:P4">E4+F3</f>
        <v>603.1</v>
      </c>
      <c r="G4" s="46">
        <f t="shared" si="0"/>
        <v>612.9</v>
      </c>
      <c r="H4" s="46">
        <f t="shared" si="0"/>
        <v>622.8</v>
      </c>
      <c r="I4" s="46">
        <f t="shared" si="0"/>
        <v>633.0999999999999</v>
      </c>
      <c r="J4" s="46">
        <f t="shared" si="0"/>
        <v>643.4999999999999</v>
      </c>
      <c r="K4" s="46">
        <f t="shared" si="0"/>
        <v>653.9999999999999</v>
      </c>
      <c r="L4" s="46">
        <f t="shared" si="0"/>
        <v>663.7999999999998</v>
      </c>
      <c r="M4" s="46">
        <f t="shared" si="0"/>
        <v>673.2999999999998</v>
      </c>
      <c r="N4" s="46">
        <f t="shared" si="0"/>
        <v>683.9999999999999</v>
      </c>
      <c r="O4" s="47">
        <f t="shared" si="0"/>
        <v>683.9999999999999</v>
      </c>
      <c r="P4" s="47">
        <f t="shared" si="0"/>
        <v>683.9999999999999</v>
      </c>
      <c r="Q4" s="39">
        <f>D3+Q3</f>
        <v>684</v>
      </c>
      <c r="R4" s="40">
        <f>IF(COUNT(Q4),RANK(Q4,Q$4:Q$18),"")</f>
        <v>1</v>
      </c>
    </row>
    <row r="5" spans="1:18" ht="14.25">
      <c r="A5" s="30">
        <v>2</v>
      </c>
      <c r="B5" s="41" t="s">
        <v>29</v>
      </c>
      <c r="C5" s="41" t="s">
        <v>31</v>
      </c>
      <c r="D5" s="32">
        <v>570</v>
      </c>
      <c r="E5" s="42">
        <v>10.7</v>
      </c>
      <c r="F5" s="42">
        <v>10.4</v>
      </c>
      <c r="G5" s="43">
        <v>9.9</v>
      </c>
      <c r="H5" s="42">
        <v>10</v>
      </c>
      <c r="I5" s="42">
        <v>10.5</v>
      </c>
      <c r="J5" s="42">
        <v>10.3</v>
      </c>
      <c r="K5" s="43">
        <v>9.9</v>
      </c>
      <c r="L5" s="43">
        <v>9.7</v>
      </c>
      <c r="M5" s="42">
        <v>10</v>
      </c>
      <c r="N5" s="43">
        <v>9.3</v>
      </c>
      <c r="O5" s="45"/>
      <c r="P5" s="45"/>
      <c r="Q5" s="34">
        <f>SUM(E5:N5)</f>
        <v>100.7</v>
      </c>
      <c r="R5" s="35"/>
    </row>
    <row r="6" spans="1:18" ht="15" thickBot="1">
      <c r="A6" s="36"/>
      <c r="B6" s="37"/>
      <c r="C6" s="37"/>
      <c r="D6" s="37">
        <v>570</v>
      </c>
      <c r="E6" s="46">
        <f>D5+E5</f>
        <v>580.7</v>
      </c>
      <c r="F6" s="46">
        <f aca="true" t="shared" si="1" ref="F6:P6">E6+F5</f>
        <v>591.1</v>
      </c>
      <c r="G6" s="46">
        <f t="shared" si="1"/>
        <v>601</v>
      </c>
      <c r="H6" s="46">
        <f t="shared" si="1"/>
        <v>611</v>
      </c>
      <c r="I6" s="46">
        <f t="shared" si="1"/>
        <v>621.5</v>
      </c>
      <c r="J6" s="46">
        <f t="shared" si="1"/>
        <v>631.8</v>
      </c>
      <c r="K6" s="46">
        <f t="shared" si="1"/>
        <v>641.6999999999999</v>
      </c>
      <c r="L6" s="46">
        <f t="shared" si="1"/>
        <v>651.4</v>
      </c>
      <c r="M6" s="46">
        <f t="shared" si="1"/>
        <v>661.4</v>
      </c>
      <c r="N6" s="46">
        <f t="shared" si="1"/>
        <v>670.6999999999999</v>
      </c>
      <c r="O6" s="47">
        <f t="shared" si="1"/>
        <v>670.6999999999999</v>
      </c>
      <c r="P6" s="47">
        <f t="shared" si="1"/>
        <v>670.6999999999999</v>
      </c>
      <c r="Q6" s="39">
        <f>D5+Q5</f>
        <v>670.7</v>
      </c>
      <c r="R6" s="40">
        <f>IF(COUNT(Q6),RANK(Q6,Q$4:Q$18),"")</f>
        <v>2</v>
      </c>
    </row>
    <row r="7" spans="1:18" ht="14.25">
      <c r="A7" s="30">
        <v>3</v>
      </c>
      <c r="B7" s="41" t="s">
        <v>90</v>
      </c>
      <c r="C7" s="41" t="s">
        <v>79</v>
      </c>
      <c r="D7" s="32">
        <v>570</v>
      </c>
      <c r="E7" s="43">
        <v>9.4</v>
      </c>
      <c r="F7" s="42">
        <v>10.7</v>
      </c>
      <c r="G7" s="42">
        <v>10.6</v>
      </c>
      <c r="H7" s="43">
        <v>9.9</v>
      </c>
      <c r="I7" s="42">
        <v>10.9</v>
      </c>
      <c r="J7" s="43">
        <v>9.7</v>
      </c>
      <c r="K7" s="43">
        <v>8.8</v>
      </c>
      <c r="L7" s="43">
        <v>9.7</v>
      </c>
      <c r="M7" s="42">
        <v>10.5</v>
      </c>
      <c r="N7" s="42">
        <v>10.3</v>
      </c>
      <c r="O7" s="45"/>
      <c r="P7" s="45"/>
      <c r="Q7" s="34">
        <f>SUM(E7:N7)</f>
        <v>100.5</v>
      </c>
      <c r="R7" s="35"/>
    </row>
    <row r="8" spans="1:18" ht="15" thickBot="1">
      <c r="A8" s="36"/>
      <c r="B8" s="37"/>
      <c r="C8" s="37"/>
      <c r="D8" s="37">
        <v>570</v>
      </c>
      <c r="E8" s="46">
        <f>D7+E7</f>
        <v>579.4</v>
      </c>
      <c r="F8" s="46">
        <f aca="true" t="shared" si="2" ref="F8:P8">E8+F7</f>
        <v>590.1</v>
      </c>
      <c r="G8" s="46">
        <f t="shared" si="2"/>
        <v>600.7</v>
      </c>
      <c r="H8" s="46">
        <f t="shared" si="2"/>
        <v>610.6</v>
      </c>
      <c r="I8" s="46">
        <f t="shared" si="2"/>
        <v>621.5</v>
      </c>
      <c r="J8" s="46">
        <f t="shared" si="2"/>
        <v>631.2</v>
      </c>
      <c r="K8" s="46">
        <f t="shared" si="2"/>
        <v>640</v>
      </c>
      <c r="L8" s="46">
        <f t="shared" si="2"/>
        <v>649.7</v>
      </c>
      <c r="M8" s="46">
        <f t="shared" si="2"/>
        <v>660.2</v>
      </c>
      <c r="N8" s="46">
        <f t="shared" si="2"/>
        <v>670.5</v>
      </c>
      <c r="O8" s="47">
        <f t="shared" si="2"/>
        <v>670.5</v>
      </c>
      <c r="P8" s="47">
        <f t="shared" si="2"/>
        <v>670.5</v>
      </c>
      <c r="Q8" s="39">
        <f>D7+Q7</f>
        <v>670.5</v>
      </c>
      <c r="R8" s="40">
        <f>IF(COUNT(Q8),RANK(Q8,Q$4:Q$18),"")</f>
        <v>3</v>
      </c>
    </row>
    <row r="9" spans="1:18" ht="14.25">
      <c r="A9" s="30">
        <v>4</v>
      </c>
      <c r="B9" s="41" t="s">
        <v>91</v>
      </c>
      <c r="C9" s="41" t="s">
        <v>75</v>
      </c>
      <c r="D9" s="32">
        <v>570</v>
      </c>
      <c r="E9" s="43">
        <v>9.7</v>
      </c>
      <c r="F9" s="43">
        <v>9.5</v>
      </c>
      <c r="G9" s="43">
        <v>9.7</v>
      </c>
      <c r="H9" s="43">
        <v>9</v>
      </c>
      <c r="I9" s="42">
        <v>10</v>
      </c>
      <c r="J9" s="43">
        <v>9</v>
      </c>
      <c r="K9" s="42">
        <v>10.3</v>
      </c>
      <c r="L9" s="43">
        <v>9.8</v>
      </c>
      <c r="M9" s="42">
        <v>10.5</v>
      </c>
      <c r="N9" s="42">
        <v>10.6</v>
      </c>
      <c r="O9" s="45"/>
      <c r="P9" s="45"/>
      <c r="Q9" s="34">
        <f>SUM(E9:N9)</f>
        <v>98.1</v>
      </c>
      <c r="R9" s="35"/>
    </row>
    <row r="10" spans="1:18" ht="15" thickBot="1">
      <c r="A10" s="36"/>
      <c r="B10" s="37"/>
      <c r="C10" s="37"/>
      <c r="D10" s="37">
        <v>570</v>
      </c>
      <c r="E10" s="46">
        <f>D9+E9</f>
        <v>579.7</v>
      </c>
      <c r="F10" s="46">
        <f aca="true" t="shared" si="3" ref="F10:P10">E10+F9</f>
        <v>589.2</v>
      </c>
      <c r="G10" s="46">
        <f t="shared" si="3"/>
        <v>598.9000000000001</v>
      </c>
      <c r="H10" s="46">
        <f t="shared" si="3"/>
        <v>607.9000000000001</v>
      </c>
      <c r="I10" s="46">
        <f t="shared" si="3"/>
        <v>617.9000000000001</v>
      </c>
      <c r="J10" s="46">
        <f t="shared" si="3"/>
        <v>626.9000000000001</v>
      </c>
      <c r="K10" s="46">
        <f t="shared" si="3"/>
        <v>637.2</v>
      </c>
      <c r="L10" s="46">
        <f t="shared" si="3"/>
        <v>647</v>
      </c>
      <c r="M10" s="46">
        <f t="shared" si="3"/>
        <v>657.5</v>
      </c>
      <c r="N10" s="46">
        <f t="shared" si="3"/>
        <v>668.1</v>
      </c>
      <c r="O10" s="47">
        <f t="shared" si="3"/>
        <v>668.1</v>
      </c>
      <c r="P10" s="47">
        <f t="shared" si="3"/>
        <v>668.1</v>
      </c>
      <c r="Q10" s="39">
        <f>D9+Q9</f>
        <v>668.1</v>
      </c>
      <c r="R10" s="40">
        <f>IF(COUNT(Q10),RANK(Q10,Q$4:Q$18),"")</f>
        <v>4</v>
      </c>
    </row>
    <row r="11" spans="1:18" ht="14.25">
      <c r="A11" s="30">
        <v>5</v>
      </c>
      <c r="B11" s="41" t="s">
        <v>120</v>
      </c>
      <c r="C11" s="41" t="s">
        <v>75</v>
      </c>
      <c r="D11" s="32">
        <v>566</v>
      </c>
      <c r="E11" s="42">
        <v>10.3</v>
      </c>
      <c r="F11" s="42">
        <v>10.2</v>
      </c>
      <c r="G11" s="43">
        <v>9.8</v>
      </c>
      <c r="H11" s="42">
        <v>10</v>
      </c>
      <c r="I11" s="42">
        <v>10</v>
      </c>
      <c r="J11" s="42">
        <v>10</v>
      </c>
      <c r="K11" s="42">
        <v>10.3</v>
      </c>
      <c r="L11" s="43">
        <v>9.1</v>
      </c>
      <c r="M11" s="42">
        <v>10.1</v>
      </c>
      <c r="N11" s="43">
        <v>8.3</v>
      </c>
      <c r="O11" s="45"/>
      <c r="P11" s="45"/>
      <c r="Q11" s="34">
        <f>SUM(E11:N11)</f>
        <v>98.09999999999998</v>
      </c>
      <c r="R11" s="35"/>
    </row>
    <row r="12" spans="1:18" ht="15" thickBot="1">
      <c r="A12" s="36"/>
      <c r="B12" s="37"/>
      <c r="C12" s="37"/>
      <c r="D12" s="37">
        <v>566</v>
      </c>
      <c r="E12" s="46">
        <f>D11+E11</f>
        <v>576.3</v>
      </c>
      <c r="F12" s="46">
        <f aca="true" t="shared" si="4" ref="F12:P12">E12+F11</f>
        <v>586.5</v>
      </c>
      <c r="G12" s="46">
        <f t="shared" si="4"/>
        <v>596.3</v>
      </c>
      <c r="H12" s="46">
        <f t="shared" si="4"/>
        <v>606.3</v>
      </c>
      <c r="I12" s="46">
        <f t="shared" si="4"/>
        <v>616.3</v>
      </c>
      <c r="J12" s="46">
        <f t="shared" si="4"/>
        <v>626.3</v>
      </c>
      <c r="K12" s="46">
        <f t="shared" si="4"/>
        <v>636.5999999999999</v>
      </c>
      <c r="L12" s="46">
        <f t="shared" si="4"/>
        <v>645.6999999999999</v>
      </c>
      <c r="M12" s="46">
        <f t="shared" si="4"/>
        <v>655.8</v>
      </c>
      <c r="N12" s="46">
        <f t="shared" si="4"/>
        <v>664.0999999999999</v>
      </c>
      <c r="O12" s="47">
        <f t="shared" si="4"/>
        <v>664.0999999999999</v>
      </c>
      <c r="P12" s="47">
        <f t="shared" si="4"/>
        <v>664.0999999999999</v>
      </c>
      <c r="Q12" s="39">
        <f>D11+Q11</f>
        <v>664.1</v>
      </c>
      <c r="R12" s="40">
        <f>IF(COUNT(Q12),RANK(Q12,Q$4:Q$18),"")</f>
        <v>5</v>
      </c>
    </row>
    <row r="13" spans="1:18" ht="14.25">
      <c r="A13" s="30">
        <v>6</v>
      </c>
      <c r="B13" s="41" t="s">
        <v>121</v>
      </c>
      <c r="C13" s="41" t="s">
        <v>75</v>
      </c>
      <c r="D13" s="32">
        <v>565</v>
      </c>
      <c r="E13" s="42">
        <v>10.1</v>
      </c>
      <c r="F13" s="42">
        <v>10.2</v>
      </c>
      <c r="G13" s="43">
        <v>9.8</v>
      </c>
      <c r="H13" s="43">
        <v>9.5</v>
      </c>
      <c r="I13" s="42">
        <v>10.7</v>
      </c>
      <c r="J13" s="42">
        <v>10.3</v>
      </c>
      <c r="K13" s="42">
        <v>10.3</v>
      </c>
      <c r="L13" s="44">
        <v>5.7</v>
      </c>
      <c r="M13" s="43">
        <v>8.5</v>
      </c>
      <c r="N13" s="43">
        <v>9.2</v>
      </c>
      <c r="O13" s="45"/>
      <c r="P13" s="45"/>
      <c r="Q13" s="34">
        <f>SUM(E13:N13)</f>
        <v>94.3</v>
      </c>
      <c r="R13" s="35"/>
    </row>
    <row r="14" spans="1:18" ht="15" thickBot="1">
      <c r="A14" s="36"/>
      <c r="B14" s="37"/>
      <c r="C14" s="37"/>
      <c r="D14" s="37">
        <v>565</v>
      </c>
      <c r="E14" s="46">
        <f>D13+E13</f>
        <v>575.1</v>
      </c>
      <c r="F14" s="46">
        <f aca="true" t="shared" si="5" ref="F14:P14">E14+F13</f>
        <v>585.3000000000001</v>
      </c>
      <c r="G14" s="46">
        <f t="shared" si="5"/>
        <v>595.1</v>
      </c>
      <c r="H14" s="46">
        <f t="shared" si="5"/>
        <v>604.6</v>
      </c>
      <c r="I14" s="46">
        <f t="shared" si="5"/>
        <v>615.3000000000001</v>
      </c>
      <c r="J14" s="46">
        <f t="shared" si="5"/>
        <v>625.6</v>
      </c>
      <c r="K14" s="46">
        <f t="shared" si="5"/>
        <v>635.9</v>
      </c>
      <c r="L14" s="46">
        <f t="shared" si="5"/>
        <v>641.6</v>
      </c>
      <c r="M14" s="46">
        <f t="shared" si="5"/>
        <v>650.1</v>
      </c>
      <c r="N14" s="46">
        <f t="shared" si="5"/>
        <v>659.3000000000001</v>
      </c>
      <c r="O14" s="47">
        <f t="shared" si="5"/>
        <v>659.3000000000001</v>
      </c>
      <c r="P14" s="47">
        <f t="shared" si="5"/>
        <v>659.3000000000001</v>
      </c>
      <c r="Q14" s="39">
        <f>D13+Q13</f>
        <v>659.3</v>
      </c>
      <c r="R14" s="40">
        <f>IF(COUNT(Q14),RANK(Q14,Q$4:Q$18),"")</f>
        <v>7</v>
      </c>
    </row>
    <row r="15" spans="1:18" ht="14.25">
      <c r="A15" s="30">
        <v>7</v>
      </c>
      <c r="B15" s="41" t="s">
        <v>94</v>
      </c>
      <c r="C15" s="41" t="s">
        <v>35</v>
      </c>
      <c r="D15" s="32">
        <v>560</v>
      </c>
      <c r="E15" s="42">
        <v>10.8</v>
      </c>
      <c r="F15" s="43">
        <v>9.6</v>
      </c>
      <c r="G15" s="42">
        <v>10.5</v>
      </c>
      <c r="H15" s="43">
        <v>8.4</v>
      </c>
      <c r="I15" s="42">
        <v>10.5</v>
      </c>
      <c r="J15" s="42">
        <v>10.2</v>
      </c>
      <c r="K15" s="42">
        <v>10</v>
      </c>
      <c r="L15" s="42">
        <v>10.7</v>
      </c>
      <c r="M15" s="42">
        <v>10.2</v>
      </c>
      <c r="N15" s="43">
        <v>9.4</v>
      </c>
      <c r="O15" s="45"/>
      <c r="P15" s="45"/>
      <c r="Q15" s="34">
        <f>SUM(E15:N15)</f>
        <v>100.30000000000001</v>
      </c>
      <c r="R15" s="35"/>
    </row>
    <row r="16" spans="1:18" ht="15" thickBot="1">
      <c r="A16" s="36"/>
      <c r="B16" s="37"/>
      <c r="C16" s="37"/>
      <c r="D16" s="37">
        <v>560</v>
      </c>
      <c r="E16" s="46">
        <f>D15+E15</f>
        <v>570.8</v>
      </c>
      <c r="F16" s="46">
        <f aca="true" t="shared" si="6" ref="F16:P16">E16+F15</f>
        <v>580.4</v>
      </c>
      <c r="G16" s="46">
        <f t="shared" si="6"/>
        <v>590.9</v>
      </c>
      <c r="H16" s="46">
        <f t="shared" si="6"/>
        <v>599.3</v>
      </c>
      <c r="I16" s="46">
        <f t="shared" si="6"/>
        <v>609.8</v>
      </c>
      <c r="J16" s="46">
        <f t="shared" si="6"/>
        <v>620</v>
      </c>
      <c r="K16" s="46">
        <f t="shared" si="6"/>
        <v>630</v>
      </c>
      <c r="L16" s="46">
        <f t="shared" si="6"/>
        <v>640.7</v>
      </c>
      <c r="M16" s="46">
        <f t="shared" si="6"/>
        <v>650.9000000000001</v>
      </c>
      <c r="N16" s="46">
        <f t="shared" si="6"/>
        <v>660.3000000000001</v>
      </c>
      <c r="O16" s="47">
        <f t="shared" si="6"/>
        <v>660.3000000000001</v>
      </c>
      <c r="P16" s="47">
        <f t="shared" si="6"/>
        <v>660.3000000000001</v>
      </c>
      <c r="Q16" s="39">
        <f>D15+Q15</f>
        <v>660.3</v>
      </c>
      <c r="R16" s="40">
        <f>IF(COUNT(Q16),RANK(Q16,Q$4:Q$18),"")</f>
        <v>6</v>
      </c>
    </row>
    <row r="17" spans="1:18" ht="14.25">
      <c r="A17" s="30">
        <v>8</v>
      </c>
      <c r="B17" s="41" t="s">
        <v>95</v>
      </c>
      <c r="C17" s="41" t="s">
        <v>35</v>
      </c>
      <c r="D17" s="32">
        <v>557</v>
      </c>
      <c r="E17" s="42">
        <v>10.9</v>
      </c>
      <c r="F17" s="42">
        <v>10.1</v>
      </c>
      <c r="G17" s="43">
        <v>9.8</v>
      </c>
      <c r="H17" s="43">
        <v>8.7</v>
      </c>
      <c r="I17" s="43">
        <v>8.9</v>
      </c>
      <c r="J17" s="43">
        <v>8.9</v>
      </c>
      <c r="K17" s="42">
        <v>10.5</v>
      </c>
      <c r="L17" s="43">
        <v>9.7</v>
      </c>
      <c r="M17" s="42">
        <v>10.4</v>
      </c>
      <c r="N17" s="42">
        <v>10.4</v>
      </c>
      <c r="O17" s="45"/>
      <c r="P17" s="45"/>
      <c r="Q17" s="34">
        <f>SUM(E17:N17)</f>
        <v>98.30000000000001</v>
      </c>
      <c r="R17" s="35"/>
    </row>
    <row r="18" spans="1:18" ht="15" thickBot="1">
      <c r="A18" s="36"/>
      <c r="B18" s="37"/>
      <c r="C18" s="37"/>
      <c r="D18" s="37">
        <v>557</v>
      </c>
      <c r="E18" s="46">
        <f>D17+E17</f>
        <v>567.9</v>
      </c>
      <c r="F18" s="46">
        <f aca="true" t="shared" si="7" ref="F18:P18">E18+F17</f>
        <v>578</v>
      </c>
      <c r="G18" s="46">
        <f t="shared" si="7"/>
        <v>587.8</v>
      </c>
      <c r="H18" s="46">
        <f t="shared" si="7"/>
        <v>596.5</v>
      </c>
      <c r="I18" s="46">
        <f t="shared" si="7"/>
        <v>605.4</v>
      </c>
      <c r="J18" s="46">
        <f t="shared" si="7"/>
        <v>614.3</v>
      </c>
      <c r="K18" s="46">
        <f t="shared" si="7"/>
        <v>624.8</v>
      </c>
      <c r="L18" s="46">
        <f t="shared" si="7"/>
        <v>634.5</v>
      </c>
      <c r="M18" s="46">
        <f t="shared" si="7"/>
        <v>644.9</v>
      </c>
      <c r="N18" s="46">
        <f t="shared" si="7"/>
        <v>655.3</v>
      </c>
      <c r="O18" s="47">
        <f t="shared" si="7"/>
        <v>655.3</v>
      </c>
      <c r="P18" s="47">
        <f t="shared" si="7"/>
        <v>655.3</v>
      </c>
      <c r="Q18" s="39">
        <f>D17+Q17</f>
        <v>655.3</v>
      </c>
      <c r="R18" s="40">
        <f>IF(COUNT(Q18),RANK(Q18,Q$4:Q$18),"")</f>
        <v>8</v>
      </c>
    </row>
  </sheetData>
  <printOptions horizontalCentered="1" verticalCentered="1"/>
  <pageMargins left="0.867" right="0.5" top="0.867" bottom="0.827" header="0.512" footer="0.512"/>
  <pageSetup fitToHeight="1" fitToWidth="1" horizontalDpi="300" verticalDpi="300" orientation="landscape" paperSize="13" scale="81" r:id="rId1"/>
  <headerFooter alignWithMargins="0">
    <oddHeader>&amp;L第七回中部学生ライフル射撃不朽戦&amp;C                       不朽戦　Aファイナル</oddHeader>
    <oddFooter>&amp;R発表時刻　&amp;D　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R18"/>
  <sheetViews>
    <sheetView defaultGridColor="0" colorId="22" workbookViewId="0" topLeftCell="A1">
      <selection activeCell="N6" sqref="N6"/>
    </sheetView>
  </sheetViews>
  <sheetFormatPr defaultColWidth="10.59765625" defaultRowHeight="15"/>
  <cols>
    <col min="1" max="1" width="3.59765625" style="7" customWidth="1"/>
    <col min="2" max="2" width="10.59765625" style="7" customWidth="1"/>
    <col min="3" max="3" width="13.5" style="7" customWidth="1"/>
    <col min="4" max="4" width="6.09765625" style="7" customWidth="1"/>
    <col min="5" max="14" width="5.59765625" style="8" customWidth="1"/>
    <col min="15" max="15" width="6.09765625" style="7" customWidth="1"/>
    <col min="16" max="16" width="6.19921875" style="7" customWidth="1"/>
    <col min="17" max="17" width="7.19921875" style="7" customWidth="1"/>
    <col min="18" max="18" width="5.3984375" style="7" customWidth="1"/>
  </cols>
  <sheetData>
    <row r="1" ht="15" thickBot="1"/>
    <row r="2" spans="1:18" ht="15" thickBot="1">
      <c r="A2" s="27" t="s">
        <v>18</v>
      </c>
      <c r="B2" s="28" t="s">
        <v>2</v>
      </c>
      <c r="C2" s="28" t="s">
        <v>3</v>
      </c>
      <c r="D2" s="28" t="s">
        <v>19</v>
      </c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>
        <v>7</v>
      </c>
      <c r="L2" s="28">
        <v>8</v>
      </c>
      <c r="M2" s="28">
        <v>9</v>
      </c>
      <c r="N2" s="28">
        <v>10</v>
      </c>
      <c r="O2" s="28" t="s">
        <v>20</v>
      </c>
      <c r="P2" s="28" t="s">
        <v>21</v>
      </c>
      <c r="Q2" s="28" t="s">
        <v>22</v>
      </c>
      <c r="R2" s="29" t="s">
        <v>11</v>
      </c>
    </row>
    <row r="3" spans="1:18" ht="14.25">
      <c r="A3" s="30">
        <v>1</v>
      </c>
      <c r="B3" s="31" t="s">
        <v>96</v>
      </c>
      <c r="C3" s="31" t="s">
        <v>79</v>
      </c>
      <c r="D3" s="32">
        <v>555</v>
      </c>
      <c r="E3" s="42">
        <v>10.9</v>
      </c>
      <c r="F3" s="43">
        <v>9.1</v>
      </c>
      <c r="G3" s="43">
        <v>9.9</v>
      </c>
      <c r="H3" s="43">
        <v>9.3</v>
      </c>
      <c r="I3" s="43">
        <v>9.6</v>
      </c>
      <c r="J3" s="43">
        <v>9.9</v>
      </c>
      <c r="K3" s="43">
        <v>8</v>
      </c>
      <c r="L3" s="43">
        <v>9.7</v>
      </c>
      <c r="M3" s="42">
        <v>10.5</v>
      </c>
      <c r="N3" s="43">
        <v>9.6</v>
      </c>
      <c r="O3" s="45"/>
      <c r="P3" s="45"/>
      <c r="Q3" s="34">
        <f>SUM(E3:N3)</f>
        <v>96.5</v>
      </c>
      <c r="R3" s="35"/>
    </row>
    <row r="4" spans="1:18" ht="15" thickBot="1">
      <c r="A4" s="36"/>
      <c r="B4" s="37"/>
      <c r="C4" s="37"/>
      <c r="D4" s="37"/>
      <c r="E4" s="46">
        <f>D3+E3</f>
        <v>565.9</v>
      </c>
      <c r="F4" s="46">
        <f aca="true" t="shared" si="0" ref="F4:P4">E4+F3</f>
        <v>575</v>
      </c>
      <c r="G4" s="46">
        <f t="shared" si="0"/>
        <v>584.9</v>
      </c>
      <c r="H4" s="46">
        <f t="shared" si="0"/>
        <v>594.1999999999999</v>
      </c>
      <c r="I4" s="46">
        <f t="shared" si="0"/>
        <v>603.8</v>
      </c>
      <c r="J4" s="46">
        <f t="shared" si="0"/>
        <v>613.6999999999999</v>
      </c>
      <c r="K4" s="46">
        <f t="shared" si="0"/>
        <v>621.6999999999999</v>
      </c>
      <c r="L4" s="46">
        <f t="shared" si="0"/>
        <v>631.4</v>
      </c>
      <c r="M4" s="46">
        <f t="shared" si="0"/>
        <v>641.9</v>
      </c>
      <c r="N4" s="46">
        <f t="shared" si="0"/>
        <v>651.5</v>
      </c>
      <c r="O4" s="47">
        <f t="shared" si="0"/>
        <v>651.5</v>
      </c>
      <c r="P4" s="47">
        <f t="shared" si="0"/>
        <v>651.5</v>
      </c>
      <c r="Q4" s="39">
        <f>D3+Q3</f>
        <v>651.5</v>
      </c>
      <c r="R4" s="40">
        <f>IF(COUNT(Q4),RANK(Q4,Q$4:Q$18),"")</f>
        <v>1</v>
      </c>
    </row>
    <row r="5" spans="1:18" ht="14.25">
      <c r="A5" s="30">
        <v>2</v>
      </c>
      <c r="B5" s="41" t="s">
        <v>122</v>
      </c>
      <c r="C5" s="41" t="s">
        <v>35</v>
      </c>
      <c r="D5" s="32">
        <v>551</v>
      </c>
      <c r="E5" s="43">
        <v>9.4</v>
      </c>
      <c r="F5" s="43">
        <v>9.4</v>
      </c>
      <c r="G5" s="42">
        <v>10.3</v>
      </c>
      <c r="H5" s="43">
        <v>9.7</v>
      </c>
      <c r="I5" s="43">
        <v>9</v>
      </c>
      <c r="J5" s="43">
        <v>9.4</v>
      </c>
      <c r="K5" s="43">
        <v>9.2</v>
      </c>
      <c r="L5" s="43">
        <v>9.4</v>
      </c>
      <c r="M5" s="43">
        <v>9.6</v>
      </c>
      <c r="N5" s="43">
        <v>8.3</v>
      </c>
      <c r="O5" s="45"/>
      <c r="P5" s="45"/>
      <c r="Q5" s="34">
        <f>SUM(E5:N5)</f>
        <v>93.69999999999999</v>
      </c>
      <c r="R5" s="35"/>
    </row>
    <row r="6" spans="1:18" ht="15" thickBot="1">
      <c r="A6" s="36"/>
      <c r="B6" s="37"/>
      <c r="C6" s="37"/>
      <c r="D6" s="37"/>
      <c r="E6" s="46">
        <f>D5+E5</f>
        <v>560.4</v>
      </c>
      <c r="F6" s="46">
        <f aca="true" t="shared" si="1" ref="F6:P6">E6+F5</f>
        <v>569.8</v>
      </c>
      <c r="G6" s="46">
        <f t="shared" si="1"/>
        <v>580.0999999999999</v>
      </c>
      <c r="H6" s="46">
        <f t="shared" si="1"/>
        <v>589.8</v>
      </c>
      <c r="I6" s="46">
        <f t="shared" si="1"/>
        <v>598.8</v>
      </c>
      <c r="J6" s="46">
        <f t="shared" si="1"/>
        <v>608.1999999999999</v>
      </c>
      <c r="K6" s="46">
        <f t="shared" si="1"/>
        <v>617.4</v>
      </c>
      <c r="L6" s="46">
        <f t="shared" si="1"/>
        <v>626.8</v>
      </c>
      <c r="M6" s="46">
        <f t="shared" si="1"/>
        <v>636.4</v>
      </c>
      <c r="N6" s="46">
        <f t="shared" si="1"/>
        <v>644.6999999999999</v>
      </c>
      <c r="O6" s="47">
        <f t="shared" si="1"/>
        <v>644.6999999999999</v>
      </c>
      <c r="P6" s="47">
        <f t="shared" si="1"/>
        <v>644.6999999999999</v>
      </c>
      <c r="Q6" s="39">
        <f>D5+Q5</f>
        <v>644.7</v>
      </c>
      <c r="R6" s="40">
        <f>IF(COUNT(Q6),RANK(Q6,Q$4:Q$18),"")</f>
        <v>2</v>
      </c>
    </row>
    <row r="7" spans="1:18" ht="14.25">
      <c r="A7" s="30">
        <v>3</v>
      </c>
      <c r="B7" s="41" t="s">
        <v>123</v>
      </c>
      <c r="C7" s="41" t="s">
        <v>35</v>
      </c>
      <c r="D7" s="32">
        <v>546</v>
      </c>
      <c r="E7" s="42">
        <v>10.1</v>
      </c>
      <c r="F7" s="43">
        <v>7.4</v>
      </c>
      <c r="G7" s="43">
        <v>8.5</v>
      </c>
      <c r="H7" s="43">
        <v>9.2</v>
      </c>
      <c r="I7" s="43">
        <v>9</v>
      </c>
      <c r="J7" s="43">
        <v>9.7</v>
      </c>
      <c r="K7" s="43">
        <v>8</v>
      </c>
      <c r="L7" s="43">
        <v>9.4</v>
      </c>
      <c r="M7" s="43">
        <v>9.4</v>
      </c>
      <c r="N7" s="43">
        <v>8.8</v>
      </c>
      <c r="O7" s="45"/>
      <c r="P7" s="45"/>
      <c r="Q7" s="34">
        <f>SUM(E7:N7)</f>
        <v>89.50000000000001</v>
      </c>
      <c r="R7" s="35"/>
    </row>
    <row r="8" spans="1:18" ht="15" thickBot="1">
      <c r="A8" s="36"/>
      <c r="B8" s="37"/>
      <c r="C8" s="37"/>
      <c r="D8" s="37"/>
      <c r="E8" s="46">
        <f>D7+E7</f>
        <v>556.1</v>
      </c>
      <c r="F8" s="46">
        <f aca="true" t="shared" si="2" ref="F8:P8">E8+F7</f>
        <v>563.5</v>
      </c>
      <c r="G8" s="46">
        <f t="shared" si="2"/>
        <v>572</v>
      </c>
      <c r="H8" s="46">
        <f t="shared" si="2"/>
        <v>581.2</v>
      </c>
      <c r="I8" s="46">
        <f t="shared" si="2"/>
        <v>590.2</v>
      </c>
      <c r="J8" s="46">
        <f t="shared" si="2"/>
        <v>599.9000000000001</v>
      </c>
      <c r="K8" s="46">
        <f t="shared" si="2"/>
        <v>607.9000000000001</v>
      </c>
      <c r="L8" s="46">
        <f t="shared" si="2"/>
        <v>617.3000000000001</v>
      </c>
      <c r="M8" s="46">
        <f t="shared" si="2"/>
        <v>626.7</v>
      </c>
      <c r="N8" s="46">
        <f t="shared" si="2"/>
        <v>635.5</v>
      </c>
      <c r="O8" s="47">
        <f t="shared" si="2"/>
        <v>635.5</v>
      </c>
      <c r="P8" s="47">
        <f t="shared" si="2"/>
        <v>635.5</v>
      </c>
      <c r="Q8" s="39">
        <f>D7+Q7</f>
        <v>635.5</v>
      </c>
      <c r="R8" s="40">
        <f>IF(COUNT(Q8),RANK(Q8,Q$4:Q$18),"")</f>
        <v>5</v>
      </c>
    </row>
    <row r="9" spans="1:18" ht="14.25">
      <c r="A9" s="30">
        <v>4</v>
      </c>
      <c r="B9" s="41" t="s">
        <v>124</v>
      </c>
      <c r="C9" s="41" t="s">
        <v>31</v>
      </c>
      <c r="D9" s="32">
        <v>545</v>
      </c>
      <c r="E9" s="43">
        <v>9.3</v>
      </c>
      <c r="F9" s="43">
        <v>9.9</v>
      </c>
      <c r="G9" s="43">
        <v>7.8</v>
      </c>
      <c r="H9" s="43">
        <v>8.8</v>
      </c>
      <c r="I9" s="43">
        <v>8.6</v>
      </c>
      <c r="J9" s="43">
        <v>9</v>
      </c>
      <c r="K9" s="42">
        <v>10.3</v>
      </c>
      <c r="L9" s="43">
        <v>9.6</v>
      </c>
      <c r="M9" s="43">
        <v>9.7</v>
      </c>
      <c r="N9" s="43">
        <v>9</v>
      </c>
      <c r="O9" s="45"/>
      <c r="P9" s="45"/>
      <c r="Q9" s="34">
        <f>SUM(E9:N9)</f>
        <v>92</v>
      </c>
      <c r="R9" s="35"/>
    </row>
    <row r="10" spans="1:18" ht="15" thickBot="1">
      <c r="A10" s="36"/>
      <c r="B10" s="37"/>
      <c r="C10" s="37"/>
      <c r="D10" s="37"/>
      <c r="E10" s="46">
        <f>D9+E9</f>
        <v>554.3</v>
      </c>
      <c r="F10" s="46">
        <f aca="true" t="shared" si="3" ref="F10:P10">E10+F9</f>
        <v>564.1999999999999</v>
      </c>
      <c r="G10" s="46">
        <f t="shared" si="3"/>
        <v>571.9999999999999</v>
      </c>
      <c r="H10" s="46">
        <f t="shared" si="3"/>
        <v>580.7999999999998</v>
      </c>
      <c r="I10" s="46">
        <f t="shared" si="3"/>
        <v>589.3999999999999</v>
      </c>
      <c r="J10" s="46">
        <f t="shared" si="3"/>
        <v>598.3999999999999</v>
      </c>
      <c r="K10" s="46">
        <f t="shared" si="3"/>
        <v>608.6999999999998</v>
      </c>
      <c r="L10" s="46">
        <f t="shared" si="3"/>
        <v>618.2999999999998</v>
      </c>
      <c r="M10" s="46">
        <f t="shared" si="3"/>
        <v>627.9999999999999</v>
      </c>
      <c r="N10" s="46">
        <f t="shared" si="3"/>
        <v>636.9999999999999</v>
      </c>
      <c r="O10" s="47">
        <f t="shared" si="3"/>
        <v>636.9999999999999</v>
      </c>
      <c r="P10" s="47">
        <f t="shared" si="3"/>
        <v>636.9999999999999</v>
      </c>
      <c r="Q10" s="39">
        <f>D9+Q9</f>
        <v>637</v>
      </c>
      <c r="R10" s="40">
        <f>IF(COUNT(Q10),RANK(Q10,Q$4:Q$18),"")</f>
        <v>4</v>
      </c>
    </row>
    <row r="11" spans="1:18" ht="14.25">
      <c r="A11" s="30">
        <v>5</v>
      </c>
      <c r="B11" s="41" t="s">
        <v>30</v>
      </c>
      <c r="C11" s="41" t="s">
        <v>31</v>
      </c>
      <c r="D11" s="32">
        <v>544</v>
      </c>
      <c r="E11" s="43">
        <v>9.9</v>
      </c>
      <c r="F11" s="43">
        <v>8.8</v>
      </c>
      <c r="G11" s="43">
        <v>8.6</v>
      </c>
      <c r="H11" s="43">
        <v>9.3</v>
      </c>
      <c r="I11" s="42">
        <v>10.3</v>
      </c>
      <c r="J11" s="43">
        <v>9.9</v>
      </c>
      <c r="K11" s="42">
        <v>10.1</v>
      </c>
      <c r="L11" s="43">
        <v>8.6</v>
      </c>
      <c r="M11" s="42">
        <v>10</v>
      </c>
      <c r="N11" s="43">
        <v>9.1</v>
      </c>
      <c r="O11" s="45"/>
      <c r="P11" s="45"/>
      <c r="Q11" s="34">
        <f>SUM(E11:N11)</f>
        <v>94.6</v>
      </c>
      <c r="R11" s="35"/>
    </row>
    <row r="12" spans="1:18" ht="15" thickBot="1">
      <c r="A12" s="36"/>
      <c r="B12" s="37"/>
      <c r="C12" s="37"/>
      <c r="D12" s="37"/>
      <c r="E12" s="46">
        <f>D11+E11</f>
        <v>553.9</v>
      </c>
      <c r="F12" s="46">
        <f aca="true" t="shared" si="4" ref="F12:P12">E12+F11</f>
        <v>562.6999999999999</v>
      </c>
      <c r="G12" s="46">
        <f t="shared" si="4"/>
        <v>571.3</v>
      </c>
      <c r="H12" s="46">
        <f t="shared" si="4"/>
        <v>580.5999999999999</v>
      </c>
      <c r="I12" s="46">
        <f t="shared" si="4"/>
        <v>590.8999999999999</v>
      </c>
      <c r="J12" s="46">
        <f t="shared" si="4"/>
        <v>600.7999999999998</v>
      </c>
      <c r="K12" s="46">
        <f t="shared" si="4"/>
        <v>610.8999999999999</v>
      </c>
      <c r="L12" s="46">
        <f t="shared" si="4"/>
        <v>619.4999999999999</v>
      </c>
      <c r="M12" s="46">
        <f t="shared" si="4"/>
        <v>629.4999999999999</v>
      </c>
      <c r="N12" s="46">
        <f t="shared" si="4"/>
        <v>638.5999999999999</v>
      </c>
      <c r="O12" s="47">
        <f t="shared" si="4"/>
        <v>638.5999999999999</v>
      </c>
      <c r="P12" s="47">
        <f t="shared" si="4"/>
        <v>638.5999999999999</v>
      </c>
      <c r="Q12" s="39">
        <f>D11+Q11</f>
        <v>638.6</v>
      </c>
      <c r="R12" s="40">
        <f>IF(COUNT(Q12),RANK(Q12,Q$4:Q$18),"")</f>
        <v>3</v>
      </c>
    </row>
    <row r="13" spans="1:18" ht="14.25">
      <c r="A13" s="30">
        <v>6</v>
      </c>
      <c r="B13" s="41" t="s">
        <v>125</v>
      </c>
      <c r="C13" s="41" t="s">
        <v>75</v>
      </c>
      <c r="D13" s="32">
        <v>540</v>
      </c>
      <c r="E13" s="43">
        <v>8.5</v>
      </c>
      <c r="F13" s="43">
        <v>6.3</v>
      </c>
      <c r="G13" s="43">
        <v>8.1</v>
      </c>
      <c r="H13" s="43">
        <v>9.3</v>
      </c>
      <c r="I13" s="42">
        <v>10.2</v>
      </c>
      <c r="J13" s="43">
        <v>8</v>
      </c>
      <c r="K13" s="43">
        <v>8.9</v>
      </c>
      <c r="L13" s="43">
        <v>9.7</v>
      </c>
      <c r="M13" s="42">
        <v>10.1</v>
      </c>
      <c r="N13" s="43">
        <v>8.8</v>
      </c>
      <c r="O13" s="45"/>
      <c r="P13" s="45"/>
      <c r="Q13" s="34">
        <f>SUM(E13:N13)</f>
        <v>87.89999999999999</v>
      </c>
      <c r="R13" s="35"/>
    </row>
    <row r="14" spans="1:18" ht="15" thickBot="1">
      <c r="A14" s="36"/>
      <c r="B14" s="37"/>
      <c r="C14" s="37"/>
      <c r="D14" s="37"/>
      <c r="E14" s="46">
        <f>D13+E13</f>
        <v>548.5</v>
      </c>
      <c r="F14" s="46">
        <f aca="true" t="shared" si="5" ref="F14:P14">E14+F13</f>
        <v>554.8</v>
      </c>
      <c r="G14" s="46">
        <f t="shared" si="5"/>
        <v>562.9</v>
      </c>
      <c r="H14" s="46">
        <f t="shared" si="5"/>
        <v>572.1999999999999</v>
      </c>
      <c r="I14" s="46">
        <f t="shared" si="5"/>
        <v>582.4</v>
      </c>
      <c r="J14" s="46">
        <f t="shared" si="5"/>
        <v>590.4</v>
      </c>
      <c r="K14" s="46">
        <f t="shared" si="5"/>
        <v>599.3</v>
      </c>
      <c r="L14" s="46">
        <f t="shared" si="5"/>
        <v>609</v>
      </c>
      <c r="M14" s="46">
        <f t="shared" si="5"/>
        <v>619.1</v>
      </c>
      <c r="N14" s="46">
        <f t="shared" si="5"/>
        <v>627.9</v>
      </c>
      <c r="O14" s="47">
        <f t="shared" si="5"/>
        <v>627.9</v>
      </c>
      <c r="P14" s="47">
        <f t="shared" si="5"/>
        <v>627.9</v>
      </c>
      <c r="Q14" s="39">
        <f>D13+Q13</f>
        <v>627.9</v>
      </c>
      <c r="R14" s="40">
        <f>IF(COUNT(Q14),RANK(Q14,Q$4:Q$18),"")</f>
        <v>8</v>
      </c>
    </row>
    <row r="15" spans="1:18" ht="14.25">
      <c r="A15" s="30">
        <v>7</v>
      </c>
      <c r="B15" s="41" t="s">
        <v>126</v>
      </c>
      <c r="C15" s="41" t="s">
        <v>35</v>
      </c>
      <c r="D15" s="32">
        <v>538</v>
      </c>
      <c r="E15" s="43">
        <v>8.8</v>
      </c>
      <c r="F15" s="43">
        <v>9.4</v>
      </c>
      <c r="G15" s="43">
        <v>9.3</v>
      </c>
      <c r="H15" s="43">
        <v>7.9</v>
      </c>
      <c r="I15" s="43">
        <v>9.9</v>
      </c>
      <c r="J15" s="42">
        <v>10.2</v>
      </c>
      <c r="K15" s="43">
        <v>9.2</v>
      </c>
      <c r="L15" s="43">
        <v>9.5</v>
      </c>
      <c r="M15" s="43">
        <v>8.8</v>
      </c>
      <c r="N15" s="43">
        <v>8.9</v>
      </c>
      <c r="O15" s="45"/>
      <c r="P15" s="45"/>
      <c r="Q15" s="34">
        <f>SUM(E15:N15)</f>
        <v>91.9</v>
      </c>
      <c r="R15" s="35"/>
    </row>
    <row r="16" spans="1:18" ht="15" thickBot="1">
      <c r="A16" s="36"/>
      <c r="B16" s="37"/>
      <c r="C16" s="37"/>
      <c r="D16" s="37"/>
      <c r="E16" s="46">
        <f>D15+E15</f>
        <v>546.8</v>
      </c>
      <c r="F16" s="46">
        <f aca="true" t="shared" si="6" ref="F16:P16">E16+F15</f>
        <v>556.1999999999999</v>
      </c>
      <c r="G16" s="46">
        <f t="shared" si="6"/>
        <v>565.4999999999999</v>
      </c>
      <c r="H16" s="46">
        <f t="shared" si="6"/>
        <v>573.3999999999999</v>
      </c>
      <c r="I16" s="46">
        <f t="shared" si="6"/>
        <v>583.2999999999998</v>
      </c>
      <c r="J16" s="46">
        <f t="shared" si="6"/>
        <v>593.4999999999999</v>
      </c>
      <c r="K16" s="46">
        <f t="shared" si="6"/>
        <v>602.6999999999999</v>
      </c>
      <c r="L16" s="46">
        <f t="shared" si="6"/>
        <v>612.1999999999999</v>
      </c>
      <c r="M16" s="46">
        <f t="shared" si="6"/>
        <v>620.9999999999999</v>
      </c>
      <c r="N16" s="46">
        <f t="shared" si="6"/>
        <v>629.8999999999999</v>
      </c>
      <c r="O16" s="47">
        <f t="shared" si="6"/>
        <v>629.8999999999999</v>
      </c>
      <c r="P16" s="47">
        <f t="shared" si="6"/>
        <v>629.8999999999999</v>
      </c>
      <c r="Q16" s="39">
        <f>D15+Q15</f>
        <v>629.9</v>
      </c>
      <c r="R16" s="40">
        <f>IF(COUNT(Q16),RANK(Q16,Q$4:Q$18),"")</f>
        <v>7</v>
      </c>
    </row>
    <row r="17" spans="1:18" ht="14.25">
      <c r="A17" s="30">
        <v>8</v>
      </c>
      <c r="B17" s="41" t="s">
        <v>102</v>
      </c>
      <c r="C17" s="41" t="s">
        <v>75</v>
      </c>
      <c r="D17" s="32">
        <v>535</v>
      </c>
      <c r="E17" s="43">
        <v>8.9</v>
      </c>
      <c r="F17" s="42">
        <v>10</v>
      </c>
      <c r="G17" s="42">
        <v>10</v>
      </c>
      <c r="H17" s="43">
        <v>7.9</v>
      </c>
      <c r="I17" s="42">
        <v>10</v>
      </c>
      <c r="J17" s="43">
        <v>9.7</v>
      </c>
      <c r="K17" s="42">
        <v>10.2</v>
      </c>
      <c r="L17" s="43">
        <v>8.9</v>
      </c>
      <c r="M17" s="42">
        <v>10.6</v>
      </c>
      <c r="N17" s="43">
        <v>9</v>
      </c>
      <c r="O17" s="45"/>
      <c r="P17" s="45"/>
      <c r="Q17" s="34">
        <f>SUM(E17:N17)</f>
        <v>95.2</v>
      </c>
      <c r="R17" s="35"/>
    </row>
    <row r="18" spans="1:18" ht="15" thickBot="1">
      <c r="A18" s="36"/>
      <c r="B18" s="37"/>
      <c r="C18" s="37"/>
      <c r="D18" s="37"/>
      <c r="E18" s="46">
        <f>D17+E17</f>
        <v>543.9</v>
      </c>
      <c r="F18" s="46">
        <f aca="true" t="shared" si="7" ref="F18:P18">E18+F17</f>
        <v>553.9</v>
      </c>
      <c r="G18" s="46">
        <f t="shared" si="7"/>
        <v>563.9</v>
      </c>
      <c r="H18" s="46">
        <f t="shared" si="7"/>
        <v>571.8</v>
      </c>
      <c r="I18" s="46">
        <f t="shared" si="7"/>
        <v>581.8</v>
      </c>
      <c r="J18" s="46">
        <f t="shared" si="7"/>
        <v>591.5</v>
      </c>
      <c r="K18" s="46">
        <f t="shared" si="7"/>
        <v>601.7</v>
      </c>
      <c r="L18" s="46">
        <f t="shared" si="7"/>
        <v>610.6</v>
      </c>
      <c r="M18" s="46">
        <f t="shared" si="7"/>
        <v>621.2</v>
      </c>
      <c r="N18" s="46">
        <f t="shared" si="7"/>
        <v>630.2</v>
      </c>
      <c r="O18" s="47">
        <f t="shared" si="7"/>
        <v>630.2</v>
      </c>
      <c r="P18" s="47">
        <f t="shared" si="7"/>
        <v>630.2</v>
      </c>
      <c r="Q18" s="39">
        <f>D17+Q17</f>
        <v>630.2</v>
      </c>
      <c r="R18" s="40">
        <f>IF(COUNT(Q18),RANK(Q18,Q$4:Q$18),"")</f>
        <v>6</v>
      </c>
    </row>
  </sheetData>
  <printOptions horizontalCentered="1" verticalCentered="1"/>
  <pageMargins left="0.867" right="0.5" top="0.867" bottom="0.827" header="0.512" footer="0.512"/>
  <pageSetup fitToHeight="1" fitToWidth="1" horizontalDpi="300" verticalDpi="300" orientation="landscape" paperSize="13" scale="81" r:id="rId1"/>
  <headerFooter alignWithMargins="0">
    <oddHeader>&amp;L第七回中部学生ライフル射撃不朽戦&amp;C                        不朽戦 Bファイナル</oddHeader>
    <oddFooter>&amp;R発表時刻　&amp;D　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2:M46"/>
  <sheetViews>
    <sheetView defaultGridColor="0" colorId="22" workbookViewId="0" topLeftCell="A1">
      <selection activeCell="H11" sqref="H11"/>
    </sheetView>
  </sheetViews>
  <sheetFormatPr defaultColWidth="10.59765625" defaultRowHeight="15"/>
  <cols>
    <col min="1" max="1" width="6.59765625" style="0" customWidth="1"/>
    <col min="2" max="2" width="5.59765625" style="5" customWidth="1"/>
    <col min="3" max="3" width="5.5" style="5" customWidth="1"/>
    <col min="4" max="4" width="12.69921875" style="5" customWidth="1"/>
    <col min="5" max="5" width="16" style="5" customWidth="1"/>
    <col min="6" max="12" width="5.59765625" style="6" customWidth="1"/>
    <col min="13" max="13" width="5.69921875" style="5" customWidth="1"/>
  </cols>
  <sheetData>
    <row r="2" spans="2:13" ht="14.25">
      <c r="B2" s="1" t="s">
        <v>0</v>
      </c>
      <c r="C2" s="1" t="s">
        <v>1</v>
      </c>
      <c r="D2" s="1" t="s">
        <v>2</v>
      </c>
      <c r="E2" s="1" t="s">
        <v>3</v>
      </c>
      <c r="F2" s="2" t="s">
        <v>6</v>
      </c>
      <c r="G2" s="2" t="s">
        <v>7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10</v>
      </c>
      <c r="M2" s="15" t="s">
        <v>26</v>
      </c>
    </row>
    <row r="3" spans="2:13" ht="14.25">
      <c r="B3" s="48">
        <v>3</v>
      </c>
      <c r="C3" s="48">
        <v>11</v>
      </c>
      <c r="D3" s="49" t="s">
        <v>45</v>
      </c>
      <c r="E3" s="48" t="s">
        <v>35</v>
      </c>
      <c r="F3" s="25">
        <v>88</v>
      </c>
      <c r="G3" s="25">
        <v>94</v>
      </c>
      <c r="H3" s="25">
        <v>90</v>
      </c>
      <c r="I3" s="25">
        <v>95</v>
      </c>
      <c r="J3" s="25">
        <v>84</v>
      </c>
      <c r="K3" s="25">
        <v>95</v>
      </c>
      <c r="L3" s="25">
        <f aca="true" t="shared" si="0" ref="L3:L39">SUM(F3:K3)</f>
        <v>546</v>
      </c>
      <c r="M3" s="26">
        <f aca="true" t="shared" si="1" ref="M3:M39">RANK(L3,L$3:L$39)</f>
        <v>1</v>
      </c>
    </row>
    <row r="4" spans="2:13" ht="14.25">
      <c r="B4" s="48">
        <v>3</v>
      </c>
      <c r="C4" s="48">
        <v>12</v>
      </c>
      <c r="D4" s="49" t="s">
        <v>69</v>
      </c>
      <c r="E4" s="48" t="s">
        <v>75</v>
      </c>
      <c r="F4" s="25">
        <v>87</v>
      </c>
      <c r="G4" s="25">
        <v>87</v>
      </c>
      <c r="H4" s="25">
        <v>90</v>
      </c>
      <c r="I4" s="25">
        <v>89</v>
      </c>
      <c r="J4" s="25">
        <v>92</v>
      </c>
      <c r="K4" s="25">
        <v>88</v>
      </c>
      <c r="L4" s="25">
        <f t="shared" si="0"/>
        <v>533</v>
      </c>
      <c r="M4" s="26">
        <f t="shared" si="1"/>
        <v>2</v>
      </c>
    </row>
    <row r="5" spans="2:13" ht="14.25">
      <c r="B5" s="48">
        <v>3</v>
      </c>
      <c r="C5" s="48">
        <v>8</v>
      </c>
      <c r="D5" s="49" t="s">
        <v>68</v>
      </c>
      <c r="E5" s="48" t="s">
        <v>75</v>
      </c>
      <c r="F5" s="25">
        <v>86</v>
      </c>
      <c r="G5" s="25">
        <v>87</v>
      </c>
      <c r="H5" s="25">
        <v>87</v>
      </c>
      <c r="I5" s="25">
        <v>87</v>
      </c>
      <c r="J5" s="25">
        <v>90</v>
      </c>
      <c r="K5" s="25">
        <v>92</v>
      </c>
      <c r="L5" s="25">
        <f t="shared" si="0"/>
        <v>529</v>
      </c>
      <c r="M5" s="26">
        <f t="shared" si="1"/>
        <v>3</v>
      </c>
    </row>
    <row r="6" spans="2:13" ht="14.25">
      <c r="B6" s="48">
        <v>3</v>
      </c>
      <c r="C6" s="48">
        <v>9</v>
      </c>
      <c r="D6" s="49" t="s">
        <v>54</v>
      </c>
      <c r="E6" s="48" t="s">
        <v>67</v>
      </c>
      <c r="F6" s="25">
        <v>90</v>
      </c>
      <c r="G6" s="25">
        <v>82</v>
      </c>
      <c r="H6" s="25">
        <v>87</v>
      </c>
      <c r="I6" s="25">
        <v>85</v>
      </c>
      <c r="J6" s="25">
        <v>91</v>
      </c>
      <c r="K6" s="25">
        <v>89</v>
      </c>
      <c r="L6" s="25">
        <f t="shared" si="0"/>
        <v>524</v>
      </c>
      <c r="M6" s="26">
        <f t="shared" si="1"/>
        <v>4</v>
      </c>
    </row>
    <row r="7" spans="2:13" ht="14.25">
      <c r="B7" s="48">
        <v>3</v>
      </c>
      <c r="C7" s="48">
        <v>13</v>
      </c>
      <c r="D7" s="49" t="s">
        <v>55</v>
      </c>
      <c r="E7" s="48" t="s">
        <v>67</v>
      </c>
      <c r="F7" s="25">
        <v>83</v>
      </c>
      <c r="G7" s="25">
        <v>88</v>
      </c>
      <c r="H7" s="25">
        <v>89</v>
      </c>
      <c r="I7" s="25">
        <v>88</v>
      </c>
      <c r="J7" s="25">
        <v>83</v>
      </c>
      <c r="K7" s="25">
        <v>85</v>
      </c>
      <c r="L7" s="25">
        <f t="shared" si="0"/>
        <v>516</v>
      </c>
      <c r="M7" s="26">
        <f t="shared" si="1"/>
        <v>5</v>
      </c>
    </row>
    <row r="8" spans="2:13" ht="14.25">
      <c r="B8" s="48">
        <v>4</v>
      </c>
      <c r="C8" s="48">
        <v>14</v>
      </c>
      <c r="D8" s="49" t="s">
        <v>38</v>
      </c>
      <c r="E8" s="48" t="s">
        <v>43</v>
      </c>
      <c r="F8" s="25">
        <v>79</v>
      </c>
      <c r="G8" s="25">
        <v>87</v>
      </c>
      <c r="H8" s="25">
        <v>83</v>
      </c>
      <c r="I8" s="25">
        <v>90</v>
      </c>
      <c r="J8" s="25">
        <v>84</v>
      </c>
      <c r="K8" s="25">
        <v>89</v>
      </c>
      <c r="L8" s="25">
        <f t="shared" si="0"/>
        <v>512</v>
      </c>
      <c r="M8" s="26">
        <f t="shared" si="1"/>
        <v>6</v>
      </c>
    </row>
    <row r="9" spans="2:13" ht="14.25">
      <c r="B9" s="48">
        <v>4</v>
      </c>
      <c r="C9" s="48">
        <v>8</v>
      </c>
      <c r="D9" s="49" t="s">
        <v>71</v>
      </c>
      <c r="E9" s="48" t="s">
        <v>75</v>
      </c>
      <c r="F9" s="25">
        <v>83</v>
      </c>
      <c r="G9" s="25">
        <v>84</v>
      </c>
      <c r="H9" s="25">
        <v>85</v>
      </c>
      <c r="I9" s="25">
        <v>84</v>
      </c>
      <c r="J9" s="25">
        <v>83</v>
      </c>
      <c r="K9" s="25">
        <v>89</v>
      </c>
      <c r="L9" s="25">
        <f t="shared" si="0"/>
        <v>508</v>
      </c>
      <c r="M9" s="26">
        <f t="shared" si="1"/>
        <v>7</v>
      </c>
    </row>
    <row r="10" spans="2:13" ht="14.25">
      <c r="B10" s="23">
        <v>3</v>
      </c>
      <c r="C10" s="23">
        <v>17</v>
      </c>
      <c r="D10" s="24" t="s">
        <v>48</v>
      </c>
      <c r="E10" s="23" t="s">
        <v>35</v>
      </c>
      <c r="F10" s="25">
        <v>86</v>
      </c>
      <c r="G10" s="25">
        <v>87</v>
      </c>
      <c r="H10" s="25">
        <v>80</v>
      </c>
      <c r="I10" s="25">
        <v>85</v>
      </c>
      <c r="J10" s="25">
        <v>84</v>
      </c>
      <c r="K10" s="25">
        <v>81</v>
      </c>
      <c r="L10" s="25">
        <f t="shared" si="0"/>
        <v>503</v>
      </c>
      <c r="M10" s="26">
        <f t="shared" si="1"/>
        <v>8</v>
      </c>
    </row>
    <row r="11" spans="2:13" ht="14.25">
      <c r="B11" s="23">
        <v>1</v>
      </c>
      <c r="C11" s="23">
        <v>23</v>
      </c>
      <c r="D11" s="24" t="s">
        <v>40</v>
      </c>
      <c r="E11" s="23" t="s">
        <v>43</v>
      </c>
      <c r="F11" s="25">
        <v>73</v>
      </c>
      <c r="G11" s="25">
        <v>86</v>
      </c>
      <c r="H11" s="25">
        <v>83</v>
      </c>
      <c r="I11" s="25">
        <v>85</v>
      </c>
      <c r="J11" s="25">
        <v>91</v>
      </c>
      <c r="K11" s="25">
        <v>84</v>
      </c>
      <c r="L11" s="25">
        <f t="shared" si="0"/>
        <v>502</v>
      </c>
      <c r="M11" s="26">
        <f t="shared" si="1"/>
        <v>9</v>
      </c>
    </row>
    <row r="12" spans="2:13" ht="14.25">
      <c r="B12" s="48">
        <v>3</v>
      </c>
      <c r="C12" s="48">
        <v>7</v>
      </c>
      <c r="D12" s="49" t="s">
        <v>44</v>
      </c>
      <c r="E12" s="48" t="s">
        <v>35</v>
      </c>
      <c r="F12" s="25">
        <v>84</v>
      </c>
      <c r="G12" s="25">
        <v>76</v>
      </c>
      <c r="H12" s="25">
        <v>80</v>
      </c>
      <c r="I12" s="25">
        <v>90</v>
      </c>
      <c r="J12" s="25">
        <v>82</v>
      </c>
      <c r="K12" s="25">
        <v>88</v>
      </c>
      <c r="L12" s="25">
        <f t="shared" si="0"/>
        <v>500</v>
      </c>
      <c r="M12" s="26">
        <f t="shared" si="1"/>
        <v>10</v>
      </c>
    </row>
    <row r="13" spans="2:13" ht="14.25">
      <c r="B13" s="23">
        <v>4</v>
      </c>
      <c r="C13" s="23">
        <v>19</v>
      </c>
      <c r="D13" s="24" t="s">
        <v>66</v>
      </c>
      <c r="E13" s="23" t="s">
        <v>67</v>
      </c>
      <c r="F13" s="25">
        <v>85</v>
      </c>
      <c r="G13" s="25">
        <v>76</v>
      </c>
      <c r="H13" s="25">
        <v>82</v>
      </c>
      <c r="I13" s="25">
        <v>87</v>
      </c>
      <c r="J13" s="25">
        <v>85</v>
      </c>
      <c r="K13" s="25">
        <v>84</v>
      </c>
      <c r="L13" s="25">
        <f t="shared" si="0"/>
        <v>499</v>
      </c>
      <c r="M13" s="26">
        <f t="shared" si="1"/>
        <v>11</v>
      </c>
    </row>
    <row r="14" spans="2:13" ht="14.25">
      <c r="B14" s="48">
        <v>4</v>
      </c>
      <c r="C14" s="48">
        <v>9</v>
      </c>
      <c r="D14" s="49" t="s">
        <v>57</v>
      </c>
      <c r="E14" s="48" t="s">
        <v>67</v>
      </c>
      <c r="F14" s="25">
        <v>78</v>
      </c>
      <c r="G14" s="25">
        <v>82</v>
      </c>
      <c r="H14" s="25">
        <v>90</v>
      </c>
      <c r="I14" s="25">
        <v>83</v>
      </c>
      <c r="J14" s="25">
        <v>86</v>
      </c>
      <c r="K14" s="25">
        <v>80</v>
      </c>
      <c r="L14" s="25">
        <f t="shared" si="0"/>
        <v>499</v>
      </c>
      <c r="M14" s="26">
        <f t="shared" si="1"/>
        <v>11</v>
      </c>
    </row>
    <row r="15" spans="2:13" ht="14.25">
      <c r="B15" s="23">
        <v>3</v>
      </c>
      <c r="C15" s="23">
        <v>3</v>
      </c>
      <c r="D15" s="24" t="s">
        <v>83</v>
      </c>
      <c r="E15" s="23" t="s">
        <v>31</v>
      </c>
      <c r="F15" s="25">
        <v>81</v>
      </c>
      <c r="G15" s="25">
        <v>89</v>
      </c>
      <c r="H15" s="25">
        <v>87</v>
      </c>
      <c r="I15" s="25">
        <v>77</v>
      </c>
      <c r="J15" s="25">
        <v>82</v>
      </c>
      <c r="K15" s="25">
        <v>80</v>
      </c>
      <c r="L15" s="25">
        <f t="shared" si="0"/>
        <v>496</v>
      </c>
      <c r="M15" s="26">
        <f t="shared" si="1"/>
        <v>13</v>
      </c>
    </row>
    <row r="16" spans="2:13" ht="14.25">
      <c r="B16" s="23">
        <v>4</v>
      </c>
      <c r="C16" s="23">
        <v>17</v>
      </c>
      <c r="D16" s="24" t="s">
        <v>49</v>
      </c>
      <c r="E16" s="23" t="s">
        <v>35</v>
      </c>
      <c r="F16" s="25">
        <v>74</v>
      </c>
      <c r="G16" s="25">
        <v>77</v>
      </c>
      <c r="H16" s="25">
        <v>78</v>
      </c>
      <c r="I16" s="25">
        <v>85</v>
      </c>
      <c r="J16" s="25">
        <v>82</v>
      </c>
      <c r="K16" s="25">
        <v>92</v>
      </c>
      <c r="L16" s="25">
        <f t="shared" si="0"/>
        <v>488</v>
      </c>
      <c r="M16" s="26">
        <f t="shared" si="1"/>
        <v>14</v>
      </c>
    </row>
    <row r="17" spans="2:13" ht="14.25">
      <c r="B17" s="48">
        <v>3</v>
      </c>
      <c r="C17" s="48">
        <v>10</v>
      </c>
      <c r="D17" s="49" t="s">
        <v>36</v>
      </c>
      <c r="E17" s="48" t="s">
        <v>43</v>
      </c>
      <c r="F17" s="25">
        <v>81</v>
      </c>
      <c r="G17" s="25">
        <v>84</v>
      </c>
      <c r="H17" s="25">
        <v>83</v>
      </c>
      <c r="I17" s="25">
        <v>82</v>
      </c>
      <c r="J17" s="25">
        <v>81</v>
      </c>
      <c r="K17" s="25">
        <v>77</v>
      </c>
      <c r="L17" s="25">
        <f t="shared" si="0"/>
        <v>488</v>
      </c>
      <c r="M17" s="26">
        <f t="shared" si="1"/>
        <v>14</v>
      </c>
    </row>
    <row r="18" spans="2:13" ht="14.25">
      <c r="B18" s="23">
        <v>4</v>
      </c>
      <c r="C18" s="23">
        <v>2</v>
      </c>
      <c r="D18" s="24" t="s">
        <v>64</v>
      </c>
      <c r="E18" s="23" t="s">
        <v>67</v>
      </c>
      <c r="F18" s="25">
        <v>77</v>
      </c>
      <c r="G18" s="25">
        <v>81</v>
      </c>
      <c r="H18" s="25">
        <v>82</v>
      </c>
      <c r="I18" s="25">
        <v>82</v>
      </c>
      <c r="J18" s="25">
        <v>80</v>
      </c>
      <c r="K18" s="25">
        <v>82</v>
      </c>
      <c r="L18" s="25">
        <f t="shared" si="0"/>
        <v>484</v>
      </c>
      <c r="M18" s="26">
        <f t="shared" si="1"/>
        <v>16</v>
      </c>
    </row>
    <row r="19" spans="2:13" ht="14.25">
      <c r="B19" s="48">
        <v>4</v>
      </c>
      <c r="C19" s="48">
        <v>12</v>
      </c>
      <c r="D19" s="49" t="s">
        <v>70</v>
      </c>
      <c r="E19" s="48" t="s">
        <v>75</v>
      </c>
      <c r="F19" s="25">
        <v>81</v>
      </c>
      <c r="G19" s="25">
        <v>83</v>
      </c>
      <c r="H19" s="25">
        <v>75</v>
      </c>
      <c r="I19" s="25">
        <v>77</v>
      </c>
      <c r="J19" s="25">
        <v>82</v>
      </c>
      <c r="K19" s="25">
        <v>81</v>
      </c>
      <c r="L19" s="25">
        <f t="shared" si="0"/>
        <v>479</v>
      </c>
      <c r="M19" s="26">
        <f t="shared" si="1"/>
        <v>17</v>
      </c>
    </row>
    <row r="20" spans="2:13" ht="14.25">
      <c r="B20" s="48">
        <v>4</v>
      </c>
      <c r="C20" s="48">
        <v>11</v>
      </c>
      <c r="D20" s="49" t="s">
        <v>46</v>
      </c>
      <c r="E20" s="48" t="s">
        <v>35</v>
      </c>
      <c r="F20" s="25">
        <v>76</v>
      </c>
      <c r="G20" s="25">
        <v>78</v>
      </c>
      <c r="H20" s="25">
        <v>84</v>
      </c>
      <c r="I20" s="25">
        <v>80</v>
      </c>
      <c r="J20" s="25">
        <v>69</v>
      </c>
      <c r="K20" s="25">
        <v>81</v>
      </c>
      <c r="L20" s="25">
        <f t="shared" si="0"/>
        <v>468</v>
      </c>
      <c r="M20" s="26">
        <f t="shared" si="1"/>
        <v>18</v>
      </c>
    </row>
    <row r="21" spans="2:13" ht="14.25">
      <c r="B21" s="23">
        <v>3</v>
      </c>
      <c r="C21" s="23">
        <v>18</v>
      </c>
      <c r="D21" s="24" t="s">
        <v>72</v>
      </c>
      <c r="E21" s="23" t="s">
        <v>75</v>
      </c>
      <c r="F21" s="25">
        <v>81</v>
      </c>
      <c r="G21" s="25">
        <v>83</v>
      </c>
      <c r="H21" s="25">
        <v>79</v>
      </c>
      <c r="I21" s="25">
        <v>75</v>
      </c>
      <c r="J21" s="25">
        <v>78</v>
      </c>
      <c r="K21" s="25">
        <v>70</v>
      </c>
      <c r="L21" s="25">
        <f t="shared" si="0"/>
        <v>466</v>
      </c>
      <c r="M21" s="26">
        <f t="shared" si="1"/>
        <v>19</v>
      </c>
    </row>
    <row r="22" spans="2:13" ht="14.25">
      <c r="B22" s="23">
        <v>2</v>
      </c>
      <c r="C22" s="23">
        <v>21</v>
      </c>
      <c r="D22" s="24" t="s">
        <v>58</v>
      </c>
      <c r="E22" s="23" t="s">
        <v>67</v>
      </c>
      <c r="F22" s="25">
        <v>71</v>
      </c>
      <c r="G22" s="25">
        <v>77</v>
      </c>
      <c r="H22" s="25">
        <v>71</v>
      </c>
      <c r="I22" s="25">
        <v>87</v>
      </c>
      <c r="J22" s="25">
        <v>82</v>
      </c>
      <c r="K22" s="25">
        <v>77</v>
      </c>
      <c r="L22" s="25">
        <f t="shared" si="0"/>
        <v>465</v>
      </c>
      <c r="M22" s="26">
        <f t="shared" si="1"/>
        <v>20</v>
      </c>
    </row>
    <row r="23" spans="2:13" ht="14.25">
      <c r="B23" s="23">
        <v>3</v>
      </c>
      <c r="C23" s="23">
        <v>19</v>
      </c>
      <c r="D23" s="24" t="s">
        <v>63</v>
      </c>
      <c r="E23" s="23" t="s">
        <v>67</v>
      </c>
      <c r="F23" s="25">
        <v>81</v>
      </c>
      <c r="G23" s="25">
        <v>71</v>
      </c>
      <c r="H23" s="25">
        <v>77</v>
      </c>
      <c r="I23" s="25">
        <v>80</v>
      </c>
      <c r="J23" s="25">
        <v>69</v>
      </c>
      <c r="K23" s="25">
        <v>81</v>
      </c>
      <c r="L23" s="25">
        <f t="shared" si="0"/>
        <v>459</v>
      </c>
      <c r="M23" s="26">
        <f t="shared" si="1"/>
        <v>21</v>
      </c>
    </row>
    <row r="24" spans="2:13" ht="14.25">
      <c r="B24" s="48">
        <v>4</v>
      </c>
      <c r="C24" s="48">
        <v>10</v>
      </c>
      <c r="D24" s="49" t="s">
        <v>39</v>
      </c>
      <c r="E24" s="48" t="s">
        <v>43</v>
      </c>
      <c r="F24" s="25">
        <v>76</v>
      </c>
      <c r="G24" s="25">
        <v>73</v>
      </c>
      <c r="H24" s="25">
        <v>72</v>
      </c>
      <c r="I24" s="25">
        <v>72</v>
      </c>
      <c r="J24" s="25">
        <v>82</v>
      </c>
      <c r="K24" s="25">
        <v>81</v>
      </c>
      <c r="L24" s="25">
        <f t="shared" si="0"/>
        <v>456</v>
      </c>
      <c r="M24" s="26">
        <f t="shared" si="1"/>
        <v>22</v>
      </c>
    </row>
    <row r="25" spans="2:13" ht="14.25">
      <c r="B25" s="48">
        <v>3</v>
      </c>
      <c r="C25" s="48">
        <v>14</v>
      </c>
      <c r="D25" s="49" t="s">
        <v>37</v>
      </c>
      <c r="E25" s="48" t="s">
        <v>43</v>
      </c>
      <c r="F25" s="25">
        <v>62</v>
      </c>
      <c r="G25" s="25">
        <v>78</v>
      </c>
      <c r="H25" s="25">
        <v>79</v>
      </c>
      <c r="I25" s="25">
        <v>83</v>
      </c>
      <c r="J25" s="25">
        <v>75</v>
      </c>
      <c r="K25" s="25">
        <v>73</v>
      </c>
      <c r="L25" s="25">
        <f t="shared" si="0"/>
        <v>450</v>
      </c>
      <c r="M25" s="26">
        <f t="shared" si="1"/>
        <v>23</v>
      </c>
    </row>
    <row r="26" spans="2:13" ht="14.25">
      <c r="B26" s="23">
        <v>4</v>
      </c>
      <c r="C26" s="23">
        <v>20</v>
      </c>
      <c r="D26" s="24" t="s">
        <v>42</v>
      </c>
      <c r="E26" s="23" t="s">
        <v>43</v>
      </c>
      <c r="F26" s="25">
        <v>70</v>
      </c>
      <c r="G26" s="25">
        <v>80</v>
      </c>
      <c r="H26" s="25">
        <v>75</v>
      </c>
      <c r="I26" s="25">
        <v>74</v>
      </c>
      <c r="J26" s="25">
        <v>74</v>
      </c>
      <c r="K26" s="25">
        <v>73</v>
      </c>
      <c r="L26" s="25">
        <f t="shared" si="0"/>
        <v>446</v>
      </c>
      <c r="M26" s="26">
        <f t="shared" si="1"/>
        <v>24</v>
      </c>
    </row>
    <row r="27" spans="2:13" ht="14.25">
      <c r="B27" s="23">
        <v>1</v>
      </c>
      <c r="C27" s="23">
        <v>22</v>
      </c>
      <c r="D27" s="24" t="s">
        <v>50</v>
      </c>
      <c r="E27" s="23" t="s">
        <v>53</v>
      </c>
      <c r="F27" s="25">
        <v>71</v>
      </c>
      <c r="G27" s="25">
        <v>74</v>
      </c>
      <c r="H27" s="25">
        <v>75</v>
      </c>
      <c r="I27" s="25">
        <v>66</v>
      </c>
      <c r="J27" s="25">
        <v>74</v>
      </c>
      <c r="K27" s="25">
        <v>78</v>
      </c>
      <c r="L27" s="25">
        <f t="shared" si="0"/>
        <v>438</v>
      </c>
      <c r="M27" s="26">
        <f t="shared" si="1"/>
        <v>25</v>
      </c>
    </row>
    <row r="28" spans="2:13" ht="14.25">
      <c r="B28" s="23">
        <v>4</v>
      </c>
      <c r="C28" s="23">
        <v>4</v>
      </c>
      <c r="D28" s="24" t="s">
        <v>77</v>
      </c>
      <c r="E28" s="23" t="s">
        <v>79</v>
      </c>
      <c r="F28" s="25">
        <v>68</v>
      </c>
      <c r="G28" s="25">
        <v>74</v>
      </c>
      <c r="H28" s="25">
        <v>73</v>
      </c>
      <c r="I28" s="25">
        <v>83</v>
      </c>
      <c r="J28" s="25">
        <v>75</v>
      </c>
      <c r="K28" s="25">
        <v>62</v>
      </c>
      <c r="L28" s="25">
        <f t="shared" si="0"/>
        <v>435</v>
      </c>
      <c r="M28" s="26">
        <f t="shared" si="1"/>
        <v>26</v>
      </c>
    </row>
    <row r="29" spans="2:13" ht="14.25">
      <c r="B29" s="23">
        <v>3</v>
      </c>
      <c r="C29" s="23">
        <v>20</v>
      </c>
      <c r="D29" s="24" t="s">
        <v>41</v>
      </c>
      <c r="E29" s="23" t="s">
        <v>43</v>
      </c>
      <c r="F29" s="25">
        <v>62</v>
      </c>
      <c r="G29" s="25">
        <v>70</v>
      </c>
      <c r="H29" s="25">
        <v>67</v>
      </c>
      <c r="I29" s="25">
        <v>81</v>
      </c>
      <c r="J29" s="25">
        <v>69</v>
      </c>
      <c r="K29" s="25">
        <v>68</v>
      </c>
      <c r="L29" s="25">
        <f t="shared" si="0"/>
        <v>417</v>
      </c>
      <c r="M29" s="26">
        <f t="shared" si="1"/>
        <v>27</v>
      </c>
    </row>
    <row r="30" spans="2:13" ht="14.25">
      <c r="B30" s="23">
        <v>2</v>
      </c>
      <c r="C30" s="23">
        <v>23</v>
      </c>
      <c r="D30" s="24" t="s">
        <v>60</v>
      </c>
      <c r="E30" s="23" t="s">
        <v>67</v>
      </c>
      <c r="F30" s="25">
        <v>72</v>
      </c>
      <c r="G30" s="25">
        <v>71</v>
      </c>
      <c r="H30" s="25">
        <v>63</v>
      </c>
      <c r="I30" s="25">
        <v>73</v>
      </c>
      <c r="J30" s="25">
        <v>66</v>
      </c>
      <c r="K30" s="25">
        <v>63</v>
      </c>
      <c r="L30" s="25">
        <f t="shared" si="0"/>
        <v>408</v>
      </c>
      <c r="M30" s="26">
        <f t="shared" si="1"/>
        <v>28</v>
      </c>
    </row>
    <row r="31" spans="2:13" ht="14.25">
      <c r="B31" s="48">
        <v>4</v>
      </c>
      <c r="C31" s="48">
        <v>7</v>
      </c>
      <c r="D31" s="49" t="s">
        <v>47</v>
      </c>
      <c r="E31" s="48" t="s">
        <v>35</v>
      </c>
      <c r="F31" s="25">
        <v>72</v>
      </c>
      <c r="G31" s="25">
        <v>65</v>
      </c>
      <c r="H31" s="25">
        <v>69</v>
      </c>
      <c r="I31" s="25">
        <v>69</v>
      </c>
      <c r="J31" s="25">
        <v>70</v>
      </c>
      <c r="K31" s="25">
        <v>61</v>
      </c>
      <c r="L31" s="25">
        <f t="shared" si="0"/>
        <v>406</v>
      </c>
      <c r="M31" s="26">
        <f t="shared" si="1"/>
        <v>29</v>
      </c>
    </row>
    <row r="32" spans="2:13" ht="14.25">
      <c r="B32" s="23">
        <v>4</v>
      </c>
      <c r="C32" s="23">
        <v>18</v>
      </c>
      <c r="D32" s="24" t="s">
        <v>78</v>
      </c>
      <c r="E32" s="23" t="s">
        <v>79</v>
      </c>
      <c r="F32" s="25">
        <v>61</v>
      </c>
      <c r="G32" s="25">
        <v>59</v>
      </c>
      <c r="H32" s="25">
        <v>69</v>
      </c>
      <c r="I32" s="25">
        <v>72</v>
      </c>
      <c r="J32" s="25">
        <v>65</v>
      </c>
      <c r="K32" s="25">
        <v>62</v>
      </c>
      <c r="L32" s="25">
        <f t="shared" si="0"/>
        <v>388</v>
      </c>
      <c r="M32" s="26">
        <f t="shared" si="1"/>
        <v>30</v>
      </c>
    </row>
    <row r="33" spans="2:13" ht="14.25">
      <c r="B33" s="23">
        <v>3</v>
      </c>
      <c r="C33" s="23">
        <v>16</v>
      </c>
      <c r="D33" s="24" t="s">
        <v>51</v>
      </c>
      <c r="E33" s="23" t="s">
        <v>53</v>
      </c>
      <c r="F33" s="25">
        <v>69</v>
      </c>
      <c r="G33" s="25">
        <v>60</v>
      </c>
      <c r="H33" s="25">
        <v>61</v>
      </c>
      <c r="I33" s="25">
        <v>59</v>
      </c>
      <c r="J33" s="25">
        <v>66</v>
      </c>
      <c r="K33" s="25">
        <v>63</v>
      </c>
      <c r="L33" s="25">
        <f t="shared" si="0"/>
        <v>378</v>
      </c>
      <c r="M33" s="26">
        <f t="shared" si="1"/>
        <v>31</v>
      </c>
    </row>
    <row r="34" spans="2:13" ht="14.25">
      <c r="B34" s="23">
        <v>4</v>
      </c>
      <c r="C34" s="23">
        <v>5</v>
      </c>
      <c r="D34" s="24" t="s">
        <v>65</v>
      </c>
      <c r="E34" s="23" t="s">
        <v>67</v>
      </c>
      <c r="F34" s="25">
        <v>63</v>
      </c>
      <c r="G34" s="25">
        <v>57</v>
      </c>
      <c r="H34" s="25">
        <v>58</v>
      </c>
      <c r="I34" s="25">
        <v>62</v>
      </c>
      <c r="J34" s="25">
        <v>52</v>
      </c>
      <c r="K34" s="25">
        <v>62</v>
      </c>
      <c r="L34" s="25">
        <f t="shared" si="0"/>
        <v>354</v>
      </c>
      <c r="M34" s="26">
        <f t="shared" si="1"/>
        <v>32</v>
      </c>
    </row>
    <row r="35" spans="2:13" ht="14.25">
      <c r="B35" s="23">
        <v>3</v>
      </c>
      <c r="C35" s="23">
        <v>5</v>
      </c>
      <c r="D35" s="24" t="s">
        <v>62</v>
      </c>
      <c r="E35" s="23" t="s">
        <v>67</v>
      </c>
      <c r="F35" s="25">
        <v>58</v>
      </c>
      <c r="G35" s="25">
        <v>54</v>
      </c>
      <c r="H35" s="25">
        <v>66</v>
      </c>
      <c r="I35" s="25">
        <v>53</v>
      </c>
      <c r="J35" s="25">
        <v>56</v>
      </c>
      <c r="K35" s="25">
        <v>61</v>
      </c>
      <c r="L35" s="25">
        <f t="shared" si="0"/>
        <v>348</v>
      </c>
      <c r="M35" s="26">
        <f t="shared" si="1"/>
        <v>33</v>
      </c>
    </row>
    <row r="36" spans="2:13" ht="14.25">
      <c r="B36" s="23">
        <v>3</v>
      </c>
      <c r="C36" s="23">
        <v>2</v>
      </c>
      <c r="D36" s="24" t="s">
        <v>61</v>
      </c>
      <c r="E36" s="23" t="s">
        <v>67</v>
      </c>
      <c r="F36" s="25">
        <v>65</v>
      </c>
      <c r="G36" s="25">
        <v>61</v>
      </c>
      <c r="H36" s="25">
        <v>66</v>
      </c>
      <c r="I36" s="25">
        <v>44</v>
      </c>
      <c r="J36" s="25">
        <v>52</v>
      </c>
      <c r="K36" s="25">
        <v>60</v>
      </c>
      <c r="L36" s="25">
        <f t="shared" si="0"/>
        <v>348</v>
      </c>
      <c r="M36" s="26">
        <f t="shared" si="1"/>
        <v>33</v>
      </c>
    </row>
    <row r="37" spans="2:13" ht="14.25">
      <c r="B37" s="23">
        <v>2</v>
      </c>
      <c r="C37" s="23">
        <v>22</v>
      </c>
      <c r="D37" s="24" t="s">
        <v>59</v>
      </c>
      <c r="E37" s="23" t="s">
        <v>67</v>
      </c>
      <c r="F37" s="25">
        <v>26</v>
      </c>
      <c r="G37" s="25">
        <v>46</v>
      </c>
      <c r="H37" s="25">
        <v>66</v>
      </c>
      <c r="I37" s="25">
        <v>55</v>
      </c>
      <c r="J37" s="25">
        <v>54</v>
      </c>
      <c r="K37" s="25">
        <v>49</v>
      </c>
      <c r="L37" s="25">
        <f t="shared" si="0"/>
        <v>296</v>
      </c>
      <c r="M37" s="26">
        <f t="shared" si="1"/>
        <v>35</v>
      </c>
    </row>
    <row r="38" spans="2:13" ht="14.25">
      <c r="B38" s="48">
        <v>4</v>
      </c>
      <c r="C38" s="48">
        <v>13</v>
      </c>
      <c r="D38" s="49" t="s">
        <v>56</v>
      </c>
      <c r="E38" s="48" t="s">
        <v>67</v>
      </c>
      <c r="F38" s="25"/>
      <c r="G38" s="25"/>
      <c r="H38" s="25" t="s">
        <v>127</v>
      </c>
      <c r="I38" s="25" t="s">
        <v>128</v>
      </c>
      <c r="J38" s="25"/>
      <c r="K38" s="25"/>
      <c r="L38" s="25">
        <f t="shared" si="0"/>
        <v>0</v>
      </c>
      <c r="M38" s="26">
        <f t="shared" si="1"/>
        <v>36</v>
      </c>
    </row>
    <row r="39" spans="2:13" ht="14.25">
      <c r="B39" s="23">
        <v>4</v>
      </c>
      <c r="C39" s="23">
        <v>16</v>
      </c>
      <c r="D39" s="24" t="s">
        <v>52</v>
      </c>
      <c r="E39" s="23" t="s">
        <v>53</v>
      </c>
      <c r="F39" s="25"/>
      <c r="G39" s="25"/>
      <c r="H39" s="25" t="s">
        <v>127</v>
      </c>
      <c r="I39" s="25" t="s">
        <v>128</v>
      </c>
      <c r="J39" s="25"/>
      <c r="K39" s="25"/>
      <c r="L39" s="25">
        <f t="shared" si="0"/>
        <v>0</v>
      </c>
      <c r="M39" s="26">
        <f t="shared" si="1"/>
        <v>36</v>
      </c>
    </row>
    <row r="40" spans="2:13" ht="14.25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2:13" ht="14.25">
      <c r="B41" s="23">
        <v>3</v>
      </c>
      <c r="C41" s="23">
        <v>21</v>
      </c>
      <c r="D41" s="24" t="s">
        <v>74</v>
      </c>
      <c r="E41" s="23" t="s">
        <v>76</v>
      </c>
      <c r="F41" s="25">
        <v>89</v>
      </c>
      <c r="G41" s="25">
        <v>93</v>
      </c>
      <c r="H41" s="25">
        <v>88</v>
      </c>
      <c r="I41" s="25">
        <v>90</v>
      </c>
      <c r="J41" s="25">
        <v>88</v>
      </c>
      <c r="K41" s="25">
        <v>78</v>
      </c>
      <c r="L41" s="25">
        <f aca="true" t="shared" si="2" ref="L41:L46">SUM(F41:K41)</f>
        <v>526</v>
      </c>
      <c r="M41" s="50"/>
    </row>
    <row r="42" spans="2:13" ht="14.25">
      <c r="B42" s="23">
        <v>4</v>
      </c>
      <c r="C42" s="23">
        <v>21</v>
      </c>
      <c r="D42" s="24" t="s">
        <v>73</v>
      </c>
      <c r="E42" s="23" t="s">
        <v>76</v>
      </c>
      <c r="F42" s="25">
        <v>92</v>
      </c>
      <c r="G42" s="25">
        <v>82</v>
      </c>
      <c r="H42" s="25">
        <v>83</v>
      </c>
      <c r="I42" s="25">
        <v>83</v>
      </c>
      <c r="J42" s="25">
        <v>88</v>
      </c>
      <c r="K42" s="25">
        <v>84</v>
      </c>
      <c r="L42" s="25">
        <f t="shared" si="2"/>
        <v>512</v>
      </c>
      <c r="M42" s="50"/>
    </row>
    <row r="43" spans="2:13" ht="14.25">
      <c r="B43" s="23">
        <v>3</v>
      </c>
      <c r="C43" s="23">
        <v>23</v>
      </c>
      <c r="D43" s="24" t="s">
        <v>82</v>
      </c>
      <c r="E43" s="23" t="s">
        <v>76</v>
      </c>
      <c r="F43" s="25">
        <v>91</v>
      </c>
      <c r="G43" s="25">
        <v>94</v>
      </c>
      <c r="H43" s="25">
        <v>91</v>
      </c>
      <c r="I43" s="25">
        <v>95</v>
      </c>
      <c r="J43" s="25">
        <v>93</v>
      </c>
      <c r="K43" s="25">
        <v>88</v>
      </c>
      <c r="L43" s="25">
        <f t="shared" si="2"/>
        <v>552</v>
      </c>
      <c r="M43" s="50"/>
    </row>
    <row r="44" spans="2:13" ht="14.25">
      <c r="B44" s="23">
        <v>4</v>
      </c>
      <c r="C44" s="23">
        <v>3</v>
      </c>
      <c r="D44" s="24" t="s">
        <v>129</v>
      </c>
      <c r="E44" s="23" t="s">
        <v>76</v>
      </c>
      <c r="F44" s="25">
        <v>83</v>
      </c>
      <c r="G44" s="25">
        <v>76</v>
      </c>
      <c r="H44" s="25">
        <v>79</v>
      </c>
      <c r="I44" s="25">
        <v>82</v>
      </c>
      <c r="J44" s="25">
        <v>90</v>
      </c>
      <c r="K44" s="25">
        <v>79</v>
      </c>
      <c r="L44" s="25">
        <f t="shared" si="2"/>
        <v>489</v>
      </c>
      <c r="M44" s="50"/>
    </row>
    <row r="45" spans="2:13" ht="14.25">
      <c r="B45" s="23">
        <v>3</v>
      </c>
      <c r="C45" s="23">
        <v>22</v>
      </c>
      <c r="D45" s="24" t="s">
        <v>80</v>
      </c>
      <c r="E45" s="23" t="s">
        <v>76</v>
      </c>
      <c r="F45" s="25">
        <v>88</v>
      </c>
      <c r="G45" s="25">
        <v>94</v>
      </c>
      <c r="H45" s="25">
        <v>96</v>
      </c>
      <c r="I45" s="25">
        <v>93</v>
      </c>
      <c r="J45" s="25">
        <v>85</v>
      </c>
      <c r="K45" s="25">
        <v>92</v>
      </c>
      <c r="L45" s="25">
        <f t="shared" si="2"/>
        <v>548</v>
      </c>
      <c r="M45" s="50"/>
    </row>
    <row r="46" spans="2:13" ht="14.25">
      <c r="B46" s="23">
        <v>3</v>
      </c>
      <c r="C46" s="23">
        <v>24</v>
      </c>
      <c r="D46" s="24" t="s">
        <v>81</v>
      </c>
      <c r="E46" s="23" t="s">
        <v>76</v>
      </c>
      <c r="F46" s="25">
        <v>88</v>
      </c>
      <c r="G46" s="25">
        <v>93</v>
      </c>
      <c r="H46" s="25">
        <v>96</v>
      </c>
      <c r="I46" s="25">
        <v>95</v>
      </c>
      <c r="J46" s="25">
        <v>90</v>
      </c>
      <c r="K46" s="25">
        <v>91</v>
      </c>
      <c r="L46" s="25">
        <f t="shared" si="2"/>
        <v>553</v>
      </c>
      <c r="M46" s="50"/>
    </row>
  </sheetData>
  <printOptions horizontalCentered="1" verticalCentered="1"/>
  <pageMargins left="0.8661417322834646" right="0.5118110236220472" top="0.8661417322834646" bottom="0.8267716535433072" header="0.5118110236220472" footer="0.5118110236220472"/>
  <pageSetup horizontalDpi="300" verticalDpi="300" orientation="landscape" paperSize="13" scale="92" r:id="rId2"/>
  <headerFooter alignWithMargins="0">
    <oddHeader>&amp;L第３０回中部学生ライフル射撃新人戦
&amp;C                        ARS-60</oddHeader>
    <oddFooter>&amp;L＊得点に関する抗議は記録発表後２０分以内にお願いします。&amp;R発表時刻　&amp;D　&amp;T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R18"/>
  <sheetViews>
    <sheetView defaultGridColor="0" colorId="22" workbookViewId="0" topLeftCell="A1">
      <selection activeCell="R2" sqref="R2"/>
    </sheetView>
  </sheetViews>
  <sheetFormatPr defaultColWidth="10.59765625" defaultRowHeight="15"/>
  <cols>
    <col min="1" max="1" width="3.59765625" style="7" customWidth="1"/>
    <col min="2" max="2" width="10.59765625" style="7" customWidth="1"/>
    <col min="3" max="3" width="14.59765625" style="7" customWidth="1"/>
    <col min="4" max="4" width="5.19921875" style="7" bestFit="1" customWidth="1"/>
    <col min="5" max="14" width="5.59765625" style="8" customWidth="1"/>
    <col min="15" max="16" width="6.59765625" style="7" customWidth="1"/>
    <col min="17" max="17" width="7.09765625" style="7" customWidth="1"/>
    <col min="18" max="18" width="5.19921875" style="7" customWidth="1"/>
  </cols>
  <sheetData>
    <row r="1" ht="15" thickBot="1"/>
    <row r="2" spans="1:18" ht="15" thickBot="1">
      <c r="A2" s="27" t="s">
        <v>18</v>
      </c>
      <c r="B2" s="28" t="s">
        <v>2</v>
      </c>
      <c r="C2" s="28" t="s">
        <v>3</v>
      </c>
      <c r="D2" s="28" t="s">
        <v>19</v>
      </c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>
        <v>7</v>
      </c>
      <c r="L2" s="28">
        <v>8</v>
      </c>
      <c r="M2" s="28">
        <v>9</v>
      </c>
      <c r="N2" s="28">
        <v>10</v>
      </c>
      <c r="O2" s="28" t="s">
        <v>20</v>
      </c>
      <c r="P2" s="28" t="s">
        <v>21</v>
      </c>
      <c r="Q2" s="28" t="s">
        <v>22</v>
      </c>
      <c r="R2" s="29" t="s">
        <v>11</v>
      </c>
    </row>
    <row r="3" spans="1:18" ht="14.25">
      <c r="A3" s="30">
        <v>1</v>
      </c>
      <c r="B3" s="31" t="s">
        <v>130</v>
      </c>
      <c r="C3" s="31" t="s">
        <v>131</v>
      </c>
      <c r="D3" s="32">
        <v>546</v>
      </c>
      <c r="E3" s="43">
        <v>10.5</v>
      </c>
      <c r="F3" s="43">
        <v>9.3</v>
      </c>
      <c r="G3" s="43">
        <v>7</v>
      </c>
      <c r="H3" s="43">
        <v>9.1</v>
      </c>
      <c r="I3" s="43">
        <v>7</v>
      </c>
      <c r="J3" s="43">
        <v>10.7</v>
      </c>
      <c r="K3" s="43">
        <v>9.4</v>
      </c>
      <c r="L3" s="43">
        <v>9.9</v>
      </c>
      <c r="M3" s="43">
        <v>9.9</v>
      </c>
      <c r="N3" s="43">
        <v>10.1</v>
      </c>
      <c r="O3" s="33"/>
      <c r="P3" s="33"/>
      <c r="Q3" s="51">
        <f>SUM(E3:N3)</f>
        <v>92.89999999999999</v>
      </c>
      <c r="R3" s="35"/>
    </row>
    <row r="4" spans="1:18" ht="15" thickBot="1">
      <c r="A4" s="36"/>
      <c r="B4" s="37"/>
      <c r="C4" s="37"/>
      <c r="D4" s="37"/>
      <c r="E4" s="46">
        <f>D3+E3</f>
        <v>556.5</v>
      </c>
      <c r="F4" s="46">
        <f aca="true" t="shared" si="0" ref="F4:P4">E4+F3</f>
        <v>565.8</v>
      </c>
      <c r="G4" s="46">
        <f t="shared" si="0"/>
        <v>572.8</v>
      </c>
      <c r="H4" s="46">
        <f t="shared" si="0"/>
        <v>581.9</v>
      </c>
      <c r="I4" s="46">
        <f t="shared" si="0"/>
        <v>588.9</v>
      </c>
      <c r="J4" s="46">
        <f t="shared" si="0"/>
        <v>599.6</v>
      </c>
      <c r="K4" s="46">
        <f t="shared" si="0"/>
        <v>609</v>
      </c>
      <c r="L4" s="46">
        <f t="shared" si="0"/>
        <v>618.9</v>
      </c>
      <c r="M4" s="46">
        <f t="shared" si="0"/>
        <v>628.8</v>
      </c>
      <c r="N4" s="46">
        <f t="shared" si="0"/>
        <v>638.9</v>
      </c>
      <c r="O4" s="38">
        <f t="shared" si="0"/>
        <v>638.9</v>
      </c>
      <c r="P4" s="38">
        <f t="shared" si="0"/>
        <v>638.9</v>
      </c>
      <c r="Q4" s="52">
        <f>D3+Q3</f>
        <v>638.9</v>
      </c>
      <c r="R4" s="40">
        <f>IF(COUNT(Q4),RANK(Q4,Q$4:Q$18),"")</f>
        <v>1</v>
      </c>
    </row>
    <row r="5" spans="1:18" ht="14.25">
      <c r="A5" s="30">
        <v>2</v>
      </c>
      <c r="B5" s="41" t="s">
        <v>132</v>
      </c>
      <c r="C5" s="41" t="s">
        <v>133</v>
      </c>
      <c r="D5" s="32">
        <v>533</v>
      </c>
      <c r="E5" s="43">
        <v>8.6</v>
      </c>
      <c r="F5" s="43">
        <v>8.7</v>
      </c>
      <c r="G5" s="43">
        <v>9.9</v>
      </c>
      <c r="H5" s="43">
        <v>10.1</v>
      </c>
      <c r="I5" s="43">
        <v>8.2</v>
      </c>
      <c r="J5" s="43">
        <v>7.9</v>
      </c>
      <c r="K5" s="43">
        <v>9.5</v>
      </c>
      <c r="L5" s="43">
        <v>9.3</v>
      </c>
      <c r="M5" s="43">
        <v>8.8</v>
      </c>
      <c r="N5" s="43">
        <v>9.1</v>
      </c>
      <c r="O5" s="33"/>
      <c r="P5" s="33"/>
      <c r="Q5" s="51">
        <f>SUM(E5:N5)</f>
        <v>90.1</v>
      </c>
      <c r="R5" s="35"/>
    </row>
    <row r="6" spans="1:18" ht="15" thickBot="1">
      <c r="A6" s="36"/>
      <c r="B6" s="37"/>
      <c r="C6" s="37"/>
      <c r="D6" s="37"/>
      <c r="E6" s="46">
        <f>D5+E5</f>
        <v>541.6</v>
      </c>
      <c r="F6" s="46">
        <f aca="true" t="shared" si="1" ref="F6:P6">E6+F5</f>
        <v>550.3000000000001</v>
      </c>
      <c r="G6" s="46">
        <f t="shared" si="1"/>
        <v>560.2</v>
      </c>
      <c r="H6" s="46">
        <f t="shared" si="1"/>
        <v>570.3000000000001</v>
      </c>
      <c r="I6" s="46">
        <f t="shared" si="1"/>
        <v>578.5000000000001</v>
      </c>
      <c r="J6" s="46">
        <f t="shared" si="1"/>
        <v>586.4000000000001</v>
      </c>
      <c r="K6" s="46">
        <f t="shared" si="1"/>
        <v>595.9000000000001</v>
      </c>
      <c r="L6" s="46">
        <f t="shared" si="1"/>
        <v>605.2</v>
      </c>
      <c r="M6" s="46">
        <f t="shared" si="1"/>
        <v>614</v>
      </c>
      <c r="N6" s="46">
        <f t="shared" si="1"/>
        <v>623.1</v>
      </c>
      <c r="O6" s="38">
        <f t="shared" si="1"/>
        <v>623.1</v>
      </c>
      <c r="P6" s="38">
        <f t="shared" si="1"/>
        <v>623.1</v>
      </c>
      <c r="Q6" s="52">
        <f>D5+Q5</f>
        <v>623.1</v>
      </c>
      <c r="R6" s="40">
        <f>IF(COUNT(Q6),RANK(Q6,Q$4:Q$18),"")</f>
        <v>2</v>
      </c>
    </row>
    <row r="7" spans="1:18" ht="14.25">
      <c r="A7" s="30">
        <v>3</v>
      </c>
      <c r="B7" s="41" t="s">
        <v>88</v>
      </c>
      <c r="C7" s="41" t="s">
        <v>133</v>
      </c>
      <c r="D7" s="32">
        <v>529</v>
      </c>
      <c r="E7" s="43">
        <v>7.7</v>
      </c>
      <c r="F7" s="43">
        <v>8.5</v>
      </c>
      <c r="G7" s="43">
        <v>8</v>
      </c>
      <c r="H7" s="43">
        <v>7.6</v>
      </c>
      <c r="I7" s="43">
        <v>8.3</v>
      </c>
      <c r="J7" s="43">
        <v>9.3</v>
      </c>
      <c r="K7" s="43">
        <v>6.5</v>
      </c>
      <c r="L7" s="43">
        <v>6.3</v>
      </c>
      <c r="M7" s="43">
        <v>10</v>
      </c>
      <c r="N7" s="43">
        <v>10.2</v>
      </c>
      <c r="O7" s="33"/>
      <c r="P7" s="33"/>
      <c r="Q7" s="51">
        <f>SUM(E7:N7)</f>
        <v>82.39999999999999</v>
      </c>
      <c r="R7" s="35"/>
    </row>
    <row r="8" spans="1:18" ht="15" thickBot="1">
      <c r="A8" s="36"/>
      <c r="B8" s="37"/>
      <c r="C8" s="37"/>
      <c r="D8" s="37"/>
      <c r="E8" s="46">
        <f>D7+E7</f>
        <v>536.7</v>
      </c>
      <c r="F8" s="46">
        <f aca="true" t="shared" si="2" ref="F8:P8">E8+F7</f>
        <v>545.2</v>
      </c>
      <c r="G8" s="46">
        <f t="shared" si="2"/>
        <v>553.2</v>
      </c>
      <c r="H8" s="46">
        <f t="shared" si="2"/>
        <v>560.8000000000001</v>
      </c>
      <c r="I8" s="46">
        <f t="shared" si="2"/>
        <v>569.1</v>
      </c>
      <c r="J8" s="46">
        <f t="shared" si="2"/>
        <v>578.4</v>
      </c>
      <c r="K8" s="46">
        <f t="shared" si="2"/>
        <v>584.9</v>
      </c>
      <c r="L8" s="46">
        <f t="shared" si="2"/>
        <v>591.1999999999999</v>
      </c>
      <c r="M8" s="46">
        <f t="shared" si="2"/>
        <v>601.1999999999999</v>
      </c>
      <c r="N8" s="46">
        <f t="shared" si="2"/>
        <v>611.4</v>
      </c>
      <c r="O8" s="38">
        <f t="shared" si="2"/>
        <v>611.4</v>
      </c>
      <c r="P8" s="38">
        <f t="shared" si="2"/>
        <v>611.4</v>
      </c>
      <c r="Q8" s="52">
        <f>D7+Q7</f>
        <v>611.4</v>
      </c>
      <c r="R8" s="40">
        <f>IF(COUNT(Q8),RANK(Q8,Q$4:Q$18),"")</f>
        <v>4</v>
      </c>
    </row>
    <row r="9" spans="1:18" ht="14.25">
      <c r="A9" s="30">
        <v>4</v>
      </c>
      <c r="B9" s="41" t="s">
        <v>134</v>
      </c>
      <c r="C9" s="41" t="s">
        <v>135</v>
      </c>
      <c r="D9" s="32">
        <v>524</v>
      </c>
      <c r="E9" s="43">
        <v>10.1</v>
      </c>
      <c r="F9" s="43">
        <v>9.7</v>
      </c>
      <c r="G9" s="43">
        <v>8.7</v>
      </c>
      <c r="H9" s="43">
        <v>9.6</v>
      </c>
      <c r="I9" s="43">
        <v>9.9</v>
      </c>
      <c r="J9" s="43">
        <v>10.5</v>
      </c>
      <c r="K9" s="43">
        <v>8.5</v>
      </c>
      <c r="L9" s="43">
        <v>9.7</v>
      </c>
      <c r="M9" s="43">
        <v>10.1</v>
      </c>
      <c r="N9" s="43">
        <v>10.7</v>
      </c>
      <c r="O9" s="33"/>
      <c r="P9" s="33"/>
      <c r="Q9" s="51">
        <f>SUM(E9:N9)</f>
        <v>97.5</v>
      </c>
      <c r="R9" s="35"/>
    </row>
    <row r="10" spans="1:18" ht="15" thickBot="1">
      <c r="A10" s="36"/>
      <c r="B10" s="37"/>
      <c r="C10" s="37"/>
      <c r="D10" s="37"/>
      <c r="E10" s="46">
        <f>D9+E9</f>
        <v>534.1</v>
      </c>
      <c r="F10" s="46">
        <f aca="true" t="shared" si="3" ref="F10:P10">E10+F9</f>
        <v>543.8000000000001</v>
      </c>
      <c r="G10" s="46">
        <f t="shared" si="3"/>
        <v>552.5000000000001</v>
      </c>
      <c r="H10" s="46">
        <f t="shared" si="3"/>
        <v>562.1000000000001</v>
      </c>
      <c r="I10" s="46">
        <f t="shared" si="3"/>
        <v>572.0000000000001</v>
      </c>
      <c r="J10" s="46">
        <f t="shared" si="3"/>
        <v>582.5000000000001</v>
      </c>
      <c r="K10" s="46">
        <f t="shared" si="3"/>
        <v>591.0000000000001</v>
      </c>
      <c r="L10" s="46">
        <f t="shared" si="3"/>
        <v>600.7000000000002</v>
      </c>
      <c r="M10" s="46">
        <f t="shared" si="3"/>
        <v>610.8000000000002</v>
      </c>
      <c r="N10" s="46">
        <f t="shared" si="3"/>
        <v>621.5000000000002</v>
      </c>
      <c r="O10" s="38">
        <f t="shared" si="3"/>
        <v>621.5000000000002</v>
      </c>
      <c r="P10" s="38">
        <f t="shared" si="3"/>
        <v>621.5000000000002</v>
      </c>
      <c r="Q10" s="52">
        <f>D9+Q9</f>
        <v>621.5</v>
      </c>
      <c r="R10" s="40">
        <f>IF(COUNT(Q10),RANK(Q10,Q$4:Q$18),"")</f>
        <v>3</v>
      </c>
    </row>
    <row r="11" spans="1:18" ht="14.25">
      <c r="A11" s="30">
        <v>5</v>
      </c>
      <c r="B11" s="41" t="s">
        <v>136</v>
      </c>
      <c r="C11" s="41" t="s">
        <v>135</v>
      </c>
      <c r="D11" s="32">
        <v>516</v>
      </c>
      <c r="E11" s="43">
        <v>9.3</v>
      </c>
      <c r="F11" s="43">
        <v>7.6</v>
      </c>
      <c r="G11" s="43">
        <v>8.3</v>
      </c>
      <c r="H11" s="43">
        <v>9.6</v>
      </c>
      <c r="I11" s="43">
        <v>6.1</v>
      </c>
      <c r="J11" s="43">
        <v>9.5</v>
      </c>
      <c r="K11" s="43">
        <v>10</v>
      </c>
      <c r="L11" s="43">
        <v>8.9</v>
      </c>
      <c r="M11" s="43">
        <v>10.4</v>
      </c>
      <c r="N11" s="43">
        <v>7.6</v>
      </c>
      <c r="O11" s="33"/>
      <c r="P11" s="33"/>
      <c r="Q11" s="51">
        <f>SUM(E11:N11)</f>
        <v>87.3</v>
      </c>
      <c r="R11" s="35"/>
    </row>
    <row r="12" spans="1:18" ht="15" thickBot="1">
      <c r="A12" s="36"/>
      <c r="B12" s="37"/>
      <c r="C12" s="37"/>
      <c r="D12" s="37"/>
      <c r="E12" s="46">
        <f>D11+E11</f>
        <v>525.3</v>
      </c>
      <c r="F12" s="46">
        <f aca="true" t="shared" si="4" ref="F12:P12">E12+F11</f>
        <v>532.9</v>
      </c>
      <c r="G12" s="46">
        <f t="shared" si="4"/>
        <v>541.1999999999999</v>
      </c>
      <c r="H12" s="46">
        <f t="shared" si="4"/>
        <v>550.8</v>
      </c>
      <c r="I12" s="46">
        <f t="shared" si="4"/>
        <v>556.9</v>
      </c>
      <c r="J12" s="46">
        <f t="shared" si="4"/>
        <v>566.4</v>
      </c>
      <c r="K12" s="46">
        <f t="shared" si="4"/>
        <v>576.4</v>
      </c>
      <c r="L12" s="46">
        <f t="shared" si="4"/>
        <v>585.3</v>
      </c>
      <c r="M12" s="46">
        <f t="shared" si="4"/>
        <v>595.6999999999999</v>
      </c>
      <c r="N12" s="46">
        <f t="shared" si="4"/>
        <v>603.3</v>
      </c>
      <c r="O12" s="38">
        <f t="shared" si="4"/>
        <v>603.3</v>
      </c>
      <c r="P12" s="38">
        <f t="shared" si="4"/>
        <v>603.3</v>
      </c>
      <c r="Q12" s="52">
        <f>D11+Q11</f>
        <v>603.3</v>
      </c>
      <c r="R12" s="40">
        <f>IF(COUNT(Q12),RANK(Q12,Q$4:Q$18),"")</f>
        <v>5</v>
      </c>
    </row>
    <row r="13" spans="1:18" ht="14.25">
      <c r="A13" s="30">
        <v>6</v>
      </c>
      <c r="B13" s="41" t="s">
        <v>137</v>
      </c>
      <c r="C13" s="41" t="s">
        <v>138</v>
      </c>
      <c r="D13" s="32">
        <v>512</v>
      </c>
      <c r="E13" s="43">
        <v>8.3</v>
      </c>
      <c r="F13" s="43">
        <v>4.3</v>
      </c>
      <c r="G13" s="43">
        <v>5.4</v>
      </c>
      <c r="H13" s="43">
        <v>8.5</v>
      </c>
      <c r="I13" s="43">
        <v>7.6</v>
      </c>
      <c r="J13" s="43">
        <v>8.5</v>
      </c>
      <c r="K13" s="43">
        <v>8.9</v>
      </c>
      <c r="L13" s="43">
        <v>9.1</v>
      </c>
      <c r="M13" s="43">
        <v>7.9</v>
      </c>
      <c r="N13" s="43">
        <v>8.9</v>
      </c>
      <c r="O13" s="33"/>
      <c r="P13" s="33"/>
      <c r="Q13" s="51">
        <f>SUM(E13:N13)</f>
        <v>77.4</v>
      </c>
      <c r="R13" s="35"/>
    </row>
    <row r="14" spans="1:18" ht="15" thickBot="1">
      <c r="A14" s="36"/>
      <c r="B14" s="37"/>
      <c r="C14" s="37"/>
      <c r="D14" s="37"/>
      <c r="E14" s="46">
        <f>D13+E13</f>
        <v>520.3</v>
      </c>
      <c r="F14" s="46">
        <f aca="true" t="shared" si="5" ref="F14:P14">E14+F13</f>
        <v>524.5999999999999</v>
      </c>
      <c r="G14" s="46">
        <f t="shared" si="5"/>
        <v>529.9999999999999</v>
      </c>
      <c r="H14" s="46">
        <f t="shared" si="5"/>
        <v>538.4999999999999</v>
      </c>
      <c r="I14" s="46">
        <f t="shared" si="5"/>
        <v>546.0999999999999</v>
      </c>
      <c r="J14" s="46">
        <f t="shared" si="5"/>
        <v>554.5999999999999</v>
      </c>
      <c r="K14" s="46">
        <f t="shared" si="5"/>
        <v>563.4999999999999</v>
      </c>
      <c r="L14" s="46">
        <f t="shared" si="5"/>
        <v>572.5999999999999</v>
      </c>
      <c r="M14" s="46">
        <f t="shared" si="5"/>
        <v>580.4999999999999</v>
      </c>
      <c r="N14" s="46">
        <f t="shared" si="5"/>
        <v>589.3999999999999</v>
      </c>
      <c r="O14" s="38">
        <f t="shared" si="5"/>
        <v>589.3999999999999</v>
      </c>
      <c r="P14" s="38">
        <f t="shared" si="5"/>
        <v>589.3999999999999</v>
      </c>
      <c r="Q14" s="52">
        <f>D13+Q13</f>
        <v>589.4</v>
      </c>
      <c r="R14" s="40">
        <f>IF(COUNT(Q14),RANK(Q14,Q$4:Q$18),"")</f>
        <v>8</v>
      </c>
    </row>
    <row r="15" spans="1:18" ht="14.25">
      <c r="A15" s="30">
        <v>7</v>
      </c>
      <c r="B15" s="41" t="s">
        <v>139</v>
      </c>
      <c r="C15" s="41" t="s">
        <v>133</v>
      </c>
      <c r="D15" s="32">
        <v>508</v>
      </c>
      <c r="E15" s="43">
        <v>7.3</v>
      </c>
      <c r="F15" s="43">
        <v>9.5</v>
      </c>
      <c r="G15" s="43">
        <v>9.4</v>
      </c>
      <c r="H15" s="43">
        <v>10.3</v>
      </c>
      <c r="I15" s="43">
        <v>5.9</v>
      </c>
      <c r="J15" s="43">
        <v>7.9</v>
      </c>
      <c r="K15" s="43">
        <v>9</v>
      </c>
      <c r="L15" s="43">
        <v>8</v>
      </c>
      <c r="M15" s="43">
        <v>9.5</v>
      </c>
      <c r="N15" s="43">
        <v>7.7</v>
      </c>
      <c r="O15" s="33"/>
      <c r="P15" s="33"/>
      <c r="Q15" s="51">
        <f>SUM(E15:N15)</f>
        <v>84.5</v>
      </c>
      <c r="R15" s="35"/>
    </row>
    <row r="16" spans="1:18" ht="15" thickBot="1">
      <c r="A16" s="36"/>
      <c r="B16" s="37"/>
      <c r="C16" s="37"/>
      <c r="D16" s="37"/>
      <c r="E16" s="46">
        <f>D15+E15</f>
        <v>515.3</v>
      </c>
      <c r="F16" s="46">
        <f aca="true" t="shared" si="6" ref="F16:P16">E16+F15</f>
        <v>524.8</v>
      </c>
      <c r="G16" s="46">
        <f t="shared" si="6"/>
        <v>534.1999999999999</v>
      </c>
      <c r="H16" s="46">
        <f t="shared" si="6"/>
        <v>544.4999999999999</v>
      </c>
      <c r="I16" s="46">
        <f t="shared" si="6"/>
        <v>550.3999999999999</v>
      </c>
      <c r="J16" s="46">
        <f t="shared" si="6"/>
        <v>558.2999999999998</v>
      </c>
      <c r="K16" s="46">
        <f t="shared" si="6"/>
        <v>567.2999999999998</v>
      </c>
      <c r="L16" s="46">
        <f t="shared" si="6"/>
        <v>575.2999999999998</v>
      </c>
      <c r="M16" s="46">
        <f t="shared" si="6"/>
        <v>584.7999999999998</v>
      </c>
      <c r="N16" s="46">
        <f t="shared" si="6"/>
        <v>592.4999999999999</v>
      </c>
      <c r="O16" s="38">
        <f t="shared" si="6"/>
        <v>592.4999999999999</v>
      </c>
      <c r="P16" s="38">
        <f t="shared" si="6"/>
        <v>592.4999999999999</v>
      </c>
      <c r="Q16" s="52">
        <f>D15+Q15</f>
        <v>592.5</v>
      </c>
      <c r="R16" s="40">
        <f>IF(COUNT(Q16),RANK(Q16,Q$4:Q$18),"")</f>
        <v>7</v>
      </c>
    </row>
    <row r="17" spans="1:18" ht="14.25">
      <c r="A17" s="30">
        <v>8</v>
      </c>
      <c r="B17" s="41" t="s">
        <v>140</v>
      </c>
      <c r="C17" s="41" t="s">
        <v>131</v>
      </c>
      <c r="D17" s="32">
        <v>503</v>
      </c>
      <c r="E17" s="43">
        <v>9.8</v>
      </c>
      <c r="F17" s="43">
        <v>7.7</v>
      </c>
      <c r="G17" s="43">
        <v>9</v>
      </c>
      <c r="H17" s="43">
        <v>9.7</v>
      </c>
      <c r="I17" s="43">
        <v>7.7</v>
      </c>
      <c r="J17" s="43">
        <v>10</v>
      </c>
      <c r="K17" s="43">
        <v>9.7</v>
      </c>
      <c r="L17" s="43">
        <v>10</v>
      </c>
      <c r="M17" s="43">
        <v>7.9</v>
      </c>
      <c r="N17" s="43">
        <v>9</v>
      </c>
      <c r="O17" s="33"/>
      <c r="P17" s="33"/>
      <c r="Q17" s="51">
        <f>SUM(E17:N17)</f>
        <v>90.50000000000001</v>
      </c>
      <c r="R17" s="35"/>
    </row>
    <row r="18" spans="1:18" ht="15" thickBot="1">
      <c r="A18" s="36"/>
      <c r="B18" s="37"/>
      <c r="C18" s="37"/>
      <c r="D18" s="37"/>
      <c r="E18" s="46">
        <f>D17+E17</f>
        <v>512.8</v>
      </c>
      <c r="F18" s="46">
        <f aca="true" t="shared" si="7" ref="F18:P18">E18+F17</f>
        <v>520.5</v>
      </c>
      <c r="G18" s="46">
        <f t="shared" si="7"/>
        <v>529.5</v>
      </c>
      <c r="H18" s="46">
        <f t="shared" si="7"/>
        <v>539.2</v>
      </c>
      <c r="I18" s="46">
        <f t="shared" si="7"/>
        <v>546.9000000000001</v>
      </c>
      <c r="J18" s="46">
        <f t="shared" si="7"/>
        <v>556.9000000000001</v>
      </c>
      <c r="K18" s="46">
        <f t="shared" si="7"/>
        <v>566.6000000000001</v>
      </c>
      <c r="L18" s="46">
        <f t="shared" si="7"/>
        <v>576.6000000000001</v>
      </c>
      <c r="M18" s="46">
        <f t="shared" si="7"/>
        <v>584.5000000000001</v>
      </c>
      <c r="N18" s="46">
        <f t="shared" si="7"/>
        <v>593.5000000000001</v>
      </c>
      <c r="O18" s="38">
        <f t="shared" si="7"/>
        <v>593.5000000000001</v>
      </c>
      <c r="P18" s="38">
        <f t="shared" si="7"/>
        <v>593.5000000000001</v>
      </c>
      <c r="Q18" s="52">
        <f>D17+Q17</f>
        <v>593.5</v>
      </c>
      <c r="R18" s="40">
        <f>IF(COUNT(Q18),RANK(Q18,Q$4:Q$18),"")</f>
        <v>6</v>
      </c>
    </row>
  </sheetData>
  <printOptions horizontalCentered="1" verticalCentered="1"/>
  <pageMargins left="0.867" right="0.5" top="0.867" bottom="0.827" header="0.512" footer="0.512"/>
  <pageSetup fitToHeight="1" fitToWidth="1" horizontalDpi="300" verticalDpi="300" orientation="landscape" paperSize="13" scale="82" r:id="rId1"/>
  <headerFooter alignWithMargins="0">
    <oddHeader>&amp;L第３０回中部学生ライフル射撃新人戦&amp;C                        新人戦ファイナル</oddHeader>
    <oddFooter>&amp;L&amp;D&amp;R発表時刻　&amp;D　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B2:N22"/>
  <sheetViews>
    <sheetView defaultGridColor="0" colorId="22" workbookViewId="0" topLeftCell="A1">
      <selection activeCell="J10" sqref="J10"/>
    </sheetView>
  </sheetViews>
  <sheetFormatPr defaultColWidth="10.59765625" defaultRowHeight="15"/>
  <cols>
    <col min="1" max="1" width="3.69921875" style="0" customWidth="1"/>
    <col min="2" max="2" width="15.5" style="5" customWidth="1"/>
    <col min="3" max="4" width="3.59765625" style="5" customWidth="1"/>
    <col min="5" max="5" width="14.59765625" style="5" customWidth="1"/>
    <col min="6" max="11" width="4.59765625" style="5" customWidth="1"/>
    <col min="12" max="12" width="7.59765625" style="5" customWidth="1"/>
    <col min="13" max="13" width="8.59765625" style="5" customWidth="1"/>
    <col min="14" max="14" width="4.59765625" style="5" customWidth="1"/>
  </cols>
  <sheetData>
    <row r="2" spans="2:14" ht="14.25">
      <c r="B2" s="1" t="s">
        <v>23</v>
      </c>
      <c r="C2" s="1" t="s">
        <v>0</v>
      </c>
      <c r="D2" s="1" t="s">
        <v>1</v>
      </c>
      <c r="E2" s="1" t="s">
        <v>2</v>
      </c>
      <c r="F2" s="13" t="s">
        <v>6</v>
      </c>
      <c r="G2" s="13" t="s">
        <v>7</v>
      </c>
      <c r="H2" s="13" t="s">
        <v>12</v>
      </c>
      <c r="I2" s="13" t="s">
        <v>13</v>
      </c>
      <c r="J2" s="13" t="s">
        <v>14</v>
      </c>
      <c r="K2" s="13" t="s">
        <v>15</v>
      </c>
      <c r="L2" s="14" t="s">
        <v>24</v>
      </c>
      <c r="M2" s="18" t="s">
        <v>16</v>
      </c>
      <c r="N2" s="3" t="s">
        <v>11</v>
      </c>
    </row>
    <row r="3" spans="2:14" ht="14.25">
      <c r="B3" s="9" t="s">
        <v>17</v>
      </c>
      <c r="C3" s="19">
        <v>3</v>
      </c>
      <c r="D3" s="19">
        <v>7</v>
      </c>
      <c r="E3" s="20" t="s">
        <v>44</v>
      </c>
      <c r="F3" s="21">
        <v>84</v>
      </c>
      <c r="G3" s="21">
        <v>76</v>
      </c>
      <c r="H3" s="21">
        <v>80</v>
      </c>
      <c r="I3" s="21">
        <v>90</v>
      </c>
      <c r="J3" s="21">
        <v>82</v>
      </c>
      <c r="K3" s="21">
        <v>88</v>
      </c>
      <c r="L3" s="53">
        <f>SUM(F3:K3)</f>
        <v>500</v>
      </c>
      <c r="M3" s="54"/>
      <c r="N3" s="54"/>
    </row>
    <row r="4" spans="2:14" ht="14.25">
      <c r="B4" s="10" t="s">
        <v>84</v>
      </c>
      <c r="C4" s="19">
        <v>3</v>
      </c>
      <c r="D4" s="19">
        <v>11</v>
      </c>
      <c r="E4" s="20" t="s">
        <v>45</v>
      </c>
      <c r="F4" s="21">
        <v>88</v>
      </c>
      <c r="G4" s="21">
        <v>94</v>
      </c>
      <c r="H4" s="21">
        <v>90</v>
      </c>
      <c r="I4" s="21">
        <v>95</v>
      </c>
      <c r="J4" s="21">
        <v>84</v>
      </c>
      <c r="K4" s="21">
        <v>95</v>
      </c>
      <c r="L4" s="53">
        <f>SUM(F4:K4)</f>
        <v>546</v>
      </c>
      <c r="M4" s="55"/>
      <c r="N4" s="55"/>
    </row>
    <row r="5" spans="2:14" ht="14.25">
      <c r="B5" s="11"/>
      <c r="C5" s="19">
        <v>4</v>
      </c>
      <c r="D5" s="19">
        <v>11</v>
      </c>
      <c r="E5" s="20" t="s">
        <v>141</v>
      </c>
      <c r="F5" s="21">
        <v>76</v>
      </c>
      <c r="G5" s="21">
        <v>78</v>
      </c>
      <c r="H5" s="21">
        <v>84</v>
      </c>
      <c r="I5" s="21">
        <v>80</v>
      </c>
      <c r="J5" s="21">
        <v>69</v>
      </c>
      <c r="K5" s="21">
        <v>81</v>
      </c>
      <c r="L5" s="53">
        <f>SUM(F5:K5)</f>
        <v>468</v>
      </c>
      <c r="M5" s="56">
        <f>SUM(L3:L5)</f>
        <v>1514</v>
      </c>
      <c r="N5" s="22">
        <f>IF(COUNT(M5),RANK(M5,M$5:M$22),"")</f>
        <v>3</v>
      </c>
    </row>
    <row r="6" spans="2:14" ht="14.25">
      <c r="B6" s="4" t="s">
        <v>25</v>
      </c>
      <c r="C6" s="19">
        <v>4</v>
      </c>
      <c r="D6" s="19">
        <v>7</v>
      </c>
      <c r="E6" s="20" t="s">
        <v>47</v>
      </c>
      <c r="F6" s="21">
        <v>72</v>
      </c>
      <c r="G6" s="21">
        <v>65</v>
      </c>
      <c r="H6" s="21">
        <v>69</v>
      </c>
      <c r="I6" s="21">
        <v>69</v>
      </c>
      <c r="J6" s="21">
        <v>70</v>
      </c>
      <c r="K6" s="21">
        <v>61</v>
      </c>
      <c r="L6" s="53">
        <f>SUM(F6:K6)</f>
        <v>406</v>
      </c>
      <c r="M6" s="21"/>
      <c r="N6" s="22"/>
    </row>
    <row r="7" spans="2:14" ht="14.25">
      <c r="B7" s="12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2:14" ht="14.25">
      <c r="B8" s="9"/>
      <c r="C8" s="19">
        <v>3</v>
      </c>
      <c r="D8" s="19">
        <v>10</v>
      </c>
      <c r="E8" s="20" t="s">
        <v>142</v>
      </c>
      <c r="F8" s="21">
        <v>81</v>
      </c>
      <c r="G8" s="21">
        <v>84</v>
      </c>
      <c r="H8" s="21">
        <v>83</v>
      </c>
      <c r="I8" s="21">
        <v>82</v>
      </c>
      <c r="J8" s="21">
        <v>81</v>
      </c>
      <c r="K8" s="21">
        <v>77</v>
      </c>
      <c r="L8" s="53">
        <f>SUM(F8:K8)</f>
        <v>488</v>
      </c>
      <c r="M8" s="54"/>
      <c r="N8" s="54"/>
    </row>
    <row r="9" spans="2:14" ht="14.25">
      <c r="B9" s="10" t="s">
        <v>85</v>
      </c>
      <c r="C9" s="19">
        <v>3</v>
      </c>
      <c r="D9" s="19">
        <v>14</v>
      </c>
      <c r="E9" s="20" t="s">
        <v>37</v>
      </c>
      <c r="F9" s="21">
        <v>62</v>
      </c>
      <c r="G9" s="21">
        <v>78</v>
      </c>
      <c r="H9" s="21">
        <v>79</v>
      </c>
      <c r="I9" s="21">
        <v>83</v>
      </c>
      <c r="J9" s="21">
        <v>75</v>
      </c>
      <c r="K9" s="21">
        <v>73</v>
      </c>
      <c r="L9" s="53">
        <f>SUM(F9:K9)</f>
        <v>450</v>
      </c>
      <c r="M9" s="55"/>
      <c r="N9" s="55"/>
    </row>
    <row r="10" spans="2:14" ht="14.25">
      <c r="B10" s="11"/>
      <c r="C10" s="19">
        <v>4</v>
      </c>
      <c r="D10" s="19">
        <v>14</v>
      </c>
      <c r="E10" s="20" t="s">
        <v>143</v>
      </c>
      <c r="F10" s="21">
        <v>79</v>
      </c>
      <c r="G10" s="21">
        <v>87</v>
      </c>
      <c r="H10" s="21">
        <v>83</v>
      </c>
      <c r="I10" s="21">
        <v>90</v>
      </c>
      <c r="J10" s="21">
        <v>84</v>
      </c>
      <c r="K10" s="21">
        <v>89</v>
      </c>
      <c r="L10" s="53">
        <f>SUM(F10:K10)</f>
        <v>512</v>
      </c>
      <c r="M10" s="56">
        <f>SUM(L8:L10)</f>
        <v>1450</v>
      </c>
      <c r="N10" s="22">
        <f>IF(COUNT(M10),RANK(M10,M$5:M$22),"")</f>
        <v>4</v>
      </c>
    </row>
    <row r="11" spans="2:14" ht="14.25">
      <c r="B11" s="4" t="s">
        <v>25</v>
      </c>
      <c r="C11" s="19">
        <v>4</v>
      </c>
      <c r="D11" s="19">
        <v>10</v>
      </c>
      <c r="E11" s="20" t="s">
        <v>144</v>
      </c>
      <c r="F11" s="21">
        <v>76</v>
      </c>
      <c r="G11" s="21">
        <v>73</v>
      </c>
      <c r="H11" s="21">
        <v>72</v>
      </c>
      <c r="I11" s="21">
        <v>72</v>
      </c>
      <c r="J11" s="21">
        <v>82</v>
      </c>
      <c r="K11" s="21">
        <v>81</v>
      </c>
      <c r="L11" s="53">
        <f>SUM(F11:K11)</f>
        <v>456</v>
      </c>
      <c r="M11" s="21"/>
      <c r="N11" s="22"/>
    </row>
    <row r="12" spans="2:14" ht="14.25">
      <c r="B12" s="12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2:14" ht="14.25">
      <c r="B13" s="9"/>
      <c r="C13" s="19">
        <v>3</v>
      </c>
      <c r="D13" s="19">
        <v>8</v>
      </c>
      <c r="E13" s="20" t="s">
        <v>68</v>
      </c>
      <c r="F13" s="21">
        <v>86</v>
      </c>
      <c r="G13" s="21">
        <v>87</v>
      </c>
      <c r="H13" s="21">
        <v>87</v>
      </c>
      <c r="I13" s="21">
        <v>87</v>
      </c>
      <c r="J13" s="21">
        <v>90</v>
      </c>
      <c r="K13" s="21">
        <v>92</v>
      </c>
      <c r="L13" s="53">
        <f>SUM(F13:K13)</f>
        <v>529</v>
      </c>
      <c r="M13" s="54"/>
      <c r="N13" s="54"/>
    </row>
    <row r="14" spans="2:14" ht="14.25">
      <c r="B14" s="10" t="s">
        <v>86</v>
      </c>
      <c r="C14" s="19">
        <v>3</v>
      </c>
      <c r="D14" s="19">
        <v>12</v>
      </c>
      <c r="E14" s="20" t="s">
        <v>69</v>
      </c>
      <c r="F14" s="21">
        <v>87</v>
      </c>
      <c r="G14" s="21">
        <v>87</v>
      </c>
      <c r="H14" s="21">
        <v>90</v>
      </c>
      <c r="I14" s="21">
        <v>89</v>
      </c>
      <c r="J14" s="21">
        <v>92</v>
      </c>
      <c r="K14" s="21">
        <v>88</v>
      </c>
      <c r="L14" s="53">
        <f>SUM(F14:K14)</f>
        <v>533</v>
      </c>
      <c r="M14" s="55"/>
      <c r="N14" s="55"/>
    </row>
    <row r="15" spans="2:14" ht="14.25">
      <c r="B15" s="11"/>
      <c r="C15" s="19">
        <v>4</v>
      </c>
      <c r="D15" s="19">
        <v>12</v>
      </c>
      <c r="E15" s="20" t="s">
        <v>70</v>
      </c>
      <c r="F15" s="21">
        <v>81</v>
      </c>
      <c r="G15" s="21">
        <v>83</v>
      </c>
      <c r="H15" s="21">
        <v>75</v>
      </c>
      <c r="I15" s="21">
        <v>77</v>
      </c>
      <c r="J15" s="21">
        <v>82</v>
      </c>
      <c r="K15" s="21">
        <v>81</v>
      </c>
      <c r="L15" s="53">
        <f>SUM(F15:K15)</f>
        <v>479</v>
      </c>
      <c r="M15" s="56">
        <f>SUM(L13:L15)</f>
        <v>1541</v>
      </c>
      <c r="N15" s="22">
        <f>IF(COUNT(M15),RANK(M15,M$5:M$22),"")</f>
        <v>1</v>
      </c>
    </row>
    <row r="16" spans="2:14" ht="14.25">
      <c r="B16" s="4" t="s">
        <v>25</v>
      </c>
      <c r="C16" s="19">
        <v>4</v>
      </c>
      <c r="D16" s="19">
        <v>8</v>
      </c>
      <c r="E16" s="20" t="s">
        <v>71</v>
      </c>
      <c r="F16" s="21">
        <v>83</v>
      </c>
      <c r="G16" s="21">
        <v>84</v>
      </c>
      <c r="H16" s="21">
        <v>85</v>
      </c>
      <c r="I16" s="21">
        <v>84</v>
      </c>
      <c r="J16" s="21">
        <v>83</v>
      </c>
      <c r="K16" s="21">
        <v>89</v>
      </c>
      <c r="L16" s="53">
        <f>SUM(F16:K16)</f>
        <v>508</v>
      </c>
      <c r="M16" s="21"/>
      <c r="N16" s="22"/>
    </row>
    <row r="17" spans="2:14" ht="14.25">
      <c r="B17" s="12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2:14" ht="14.25">
      <c r="B18" s="9"/>
      <c r="C18" s="19">
        <v>3</v>
      </c>
      <c r="D18" s="19">
        <v>9</v>
      </c>
      <c r="E18" s="20" t="s">
        <v>54</v>
      </c>
      <c r="F18" s="21">
        <v>90</v>
      </c>
      <c r="G18" s="21">
        <v>82</v>
      </c>
      <c r="H18" s="21">
        <v>87</v>
      </c>
      <c r="I18" s="21">
        <v>85</v>
      </c>
      <c r="J18" s="21">
        <v>91</v>
      </c>
      <c r="K18" s="21">
        <v>89</v>
      </c>
      <c r="L18" s="53">
        <f>SUM(F18:K18)</f>
        <v>524</v>
      </c>
      <c r="M18" s="54"/>
      <c r="N18" s="54"/>
    </row>
    <row r="19" spans="2:14" ht="14.25">
      <c r="B19" s="10" t="s">
        <v>87</v>
      </c>
      <c r="C19" s="19">
        <v>3</v>
      </c>
      <c r="D19" s="19">
        <v>13</v>
      </c>
      <c r="E19" s="20" t="s">
        <v>55</v>
      </c>
      <c r="F19" s="21">
        <v>83</v>
      </c>
      <c r="G19" s="21">
        <v>88</v>
      </c>
      <c r="H19" s="21">
        <v>89</v>
      </c>
      <c r="I19" s="21">
        <v>88</v>
      </c>
      <c r="J19" s="21">
        <v>83</v>
      </c>
      <c r="K19" s="21">
        <v>85</v>
      </c>
      <c r="L19" s="53">
        <f>SUM(F19:K19)</f>
        <v>516</v>
      </c>
      <c r="M19" s="55"/>
      <c r="N19" s="55"/>
    </row>
    <row r="20" spans="2:14" ht="14.25">
      <c r="B20" s="11"/>
      <c r="C20" s="19">
        <v>4</v>
      </c>
      <c r="D20" s="19">
        <v>13</v>
      </c>
      <c r="E20" s="20" t="s">
        <v>56</v>
      </c>
      <c r="F20" s="21"/>
      <c r="G20" s="21"/>
      <c r="H20" s="21" t="s">
        <v>145</v>
      </c>
      <c r="I20" s="21"/>
      <c r="J20" s="21"/>
      <c r="K20" s="21"/>
      <c r="L20" s="53">
        <f>SUM(F20:K20)</f>
        <v>0</v>
      </c>
      <c r="M20" s="56">
        <f>SUM(L18:L22)</f>
        <v>1539</v>
      </c>
      <c r="N20" s="22">
        <f>IF(COUNT(M20),RANK(M20,M$5:M$22),"")</f>
        <v>2</v>
      </c>
    </row>
    <row r="21" spans="2:14" ht="14.25">
      <c r="B21" s="4" t="s">
        <v>25</v>
      </c>
      <c r="C21" s="19">
        <v>4</v>
      </c>
      <c r="D21" s="19">
        <v>9</v>
      </c>
      <c r="E21" s="20" t="s">
        <v>57</v>
      </c>
      <c r="F21" s="21">
        <v>78</v>
      </c>
      <c r="G21" s="21">
        <v>82</v>
      </c>
      <c r="H21" s="21">
        <v>90</v>
      </c>
      <c r="I21" s="21">
        <v>83</v>
      </c>
      <c r="J21" s="21">
        <v>86</v>
      </c>
      <c r="K21" s="21">
        <v>80</v>
      </c>
      <c r="L21" s="53">
        <f>SUM(F21:K21)</f>
        <v>499</v>
      </c>
      <c r="M21" s="21"/>
      <c r="N21" s="22"/>
    </row>
    <row r="22" spans="2:14" ht="14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</sheetData>
  <printOptions horizontalCentered="1" verticalCentered="1"/>
  <pageMargins left="0.867" right="0.5" top="0.867" bottom="0.827" header="0.512" footer="0.512"/>
  <pageSetup horizontalDpi="300" verticalDpi="300" orientation="landscape" paperSize="13" scale="92" r:id="rId1"/>
  <headerFooter alignWithMargins="0">
    <oddHeader>&amp;L全日本学生ライフル射撃選手権大会&amp;C                        SFR3P60ファイナル</oddHeader>
    <oddFooter>&amp;R棄権の選手の代わりに補欠の点数を採用しています。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鈴木崇弘</cp:lastModifiedBy>
  <cp:lastPrinted>2001-11-11T05:54:32Z</cp:lastPrinted>
  <dcterms:created xsi:type="dcterms:W3CDTF">1999-11-14T06:41:02Z</dcterms:created>
  <dcterms:modified xsi:type="dcterms:W3CDTF">2002-12-03T12:17:37Z</dcterms:modified>
  <cp:category/>
  <cp:version/>
  <cp:contentType/>
  <cp:contentStatus/>
</cp:coreProperties>
</file>