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ARS60" sheetId="1" r:id="rId1"/>
    <sheet name="ARSFINAL" sheetId="2" r:id="rId2"/>
    <sheet name="Sheet1" sheetId="3" r:id="rId3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'ARSFINAL'!$A$1:$R$17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<sst xmlns="http://schemas.openxmlformats.org/spreadsheetml/2006/main" count="140" uniqueCount="79">
  <si>
    <t>射群</t>
  </si>
  <si>
    <t>射座</t>
  </si>
  <si>
    <t>名　前</t>
  </si>
  <si>
    <t>学校名</t>
  </si>
  <si>
    <t>Ｓ１</t>
  </si>
  <si>
    <t>Ｓ２</t>
  </si>
  <si>
    <t>合 計</t>
  </si>
  <si>
    <t>順位</t>
  </si>
  <si>
    <t>Ｓ３</t>
  </si>
  <si>
    <t>Ｓ４</t>
  </si>
  <si>
    <t>Ｓ５</t>
  </si>
  <si>
    <t>Ｓ６</t>
  </si>
  <si>
    <t>No</t>
  </si>
  <si>
    <t>素点</t>
  </si>
  <si>
    <t>競射１</t>
  </si>
  <si>
    <t>競射２</t>
  </si>
  <si>
    <t>得点</t>
  </si>
  <si>
    <t>順 位</t>
  </si>
  <si>
    <t>落合昭紀</t>
  </si>
  <si>
    <t>鎌田直樹</t>
  </si>
  <si>
    <t>牧　征樹</t>
  </si>
  <si>
    <t>祖父江　隆</t>
  </si>
  <si>
    <t>名古屋工業大学</t>
  </si>
  <si>
    <t>石垣真也</t>
  </si>
  <si>
    <t>岩下智昭</t>
  </si>
  <si>
    <t>児玉奈緒子</t>
  </si>
  <si>
    <t>酒井健一</t>
  </si>
  <si>
    <t>繁永伸明</t>
  </si>
  <si>
    <t>坪田将典</t>
  </si>
  <si>
    <t>中村知樹</t>
  </si>
  <si>
    <t>二宗　隆</t>
  </si>
  <si>
    <t>林　功之助</t>
  </si>
  <si>
    <t>大北洋子</t>
  </si>
  <si>
    <t>名古屋大学</t>
  </si>
  <si>
    <t>安井久喜</t>
  </si>
  <si>
    <t>白井利弘</t>
  </si>
  <si>
    <t>村松由顕</t>
  </si>
  <si>
    <t>吉川高幸</t>
  </si>
  <si>
    <t>石田達哉</t>
  </si>
  <si>
    <t>杉浦宏治</t>
  </si>
  <si>
    <t>加藤宏祐</t>
  </si>
  <si>
    <t>寺本篤史</t>
  </si>
  <si>
    <t>オープン参加</t>
  </si>
  <si>
    <t>愛知大学</t>
  </si>
  <si>
    <t>高木勝規</t>
  </si>
  <si>
    <t>愛知工業大学</t>
  </si>
  <si>
    <t>小原康寛</t>
  </si>
  <si>
    <t>高土浩一</t>
  </si>
  <si>
    <t>平野洋一</t>
  </si>
  <si>
    <t>雪入文幸</t>
  </si>
  <si>
    <t>名城大学</t>
  </si>
  <si>
    <t>蟹　義正</t>
  </si>
  <si>
    <t>武田　豊</t>
  </si>
  <si>
    <t>安川知孝</t>
  </si>
  <si>
    <t>金沢大学</t>
  </si>
  <si>
    <t>上原査代子</t>
  </si>
  <si>
    <t>上田真裕</t>
  </si>
  <si>
    <t>穂積宏治</t>
  </si>
  <si>
    <t>加藤健司</t>
  </si>
  <si>
    <t>伊藤　篤</t>
  </si>
  <si>
    <t>別処　怜</t>
  </si>
  <si>
    <t>栗林智史</t>
  </si>
  <si>
    <t>高見一尚</t>
  </si>
  <si>
    <t>愛知学院大学</t>
  </si>
  <si>
    <t>棄</t>
  </si>
  <si>
    <t>権</t>
  </si>
  <si>
    <t>棄</t>
  </si>
  <si>
    <t>牧　征樹</t>
  </si>
  <si>
    <t>名古屋工業大学</t>
  </si>
  <si>
    <t>上原　査代子</t>
  </si>
  <si>
    <t>愛知学院大学</t>
  </si>
  <si>
    <t>高土　浩一</t>
  </si>
  <si>
    <t>名城大学</t>
  </si>
  <si>
    <t>大北　洋子</t>
  </si>
  <si>
    <t>名古屋大学</t>
  </si>
  <si>
    <t>児玉　奈緒子</t>
  </si>
  <si>
    <t>中村　知樹</t>
  </si>
  <si>
    <t>石垣　真也</t>
  </si>
  <si>
    <t>繁永　伸明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</si>
</sst>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;\-#,##0.0"/>
    <numFmt numFmtId="185" formatCode="0.0"/>
  </numFmts>
  <fonts count="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2"/>
      <name val="ＭＳ 明朝_x0000_?ざA_x0000__x0000__x0000_8ｨ｢_x0000__x0007__x0000__x0000__x0000_ﾄｿb_x0000__x0000__x0000_"/>
      <family val="1"/>
    </font>
    <font>
      <sz val="6"/>
      <name val="ＭＳ Ｐ明朝"/>
      <family val="1"/>
    </font>
    <font>
      <b/>
      <sz val="12"/>
      <color indexed="8"/>
      <name val="ＭＳ ゴシック_x0000_A_x0000_ _x0000_?｢_x0000__x0007__x0000__x0000__x0000_ﾄｿb_x0000__x0000__x0000__x0000__x0000_"/>
      <family val="3"/>
    </font>
    <font>
      <b/>
      <sz val="12"/>
      <color indexed="8"/>
      <name val="ＭＳ 明朝_x0000_?ざA_x0000__x0000__x0000_8ｨ｢_x0000__x0007__x0000__x0000__x0000_ﾄｿb_x0000__x0000__x0000_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</cellStyleXfs>
  <cellXfs count="38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85" fontId="0" fillId="3" borderId="8" xfId="0" applyNumberFormat="1" applyFill="1" applyBorder="1" applyAlignment="1" applyProtection="1">
      <alignment horizontal="center"/>
      <protection/>
    </xf>
    <xf numFmtId="185" fontId="0" fillId="4" borderId="8" xfId="0" applyNumberFormat="1" applyFill="1" applyBorder="1" applyAlignment="1" applyProtection="1">
      <alignment horizontal="center"/>
      <protection/>
    </xf>
    <xf numFmtId="185" fontId="0" fillId="5" borderId="8" xfId="0" applyNumberFormat="1" applyFill="1" applyBorder="1" applyAlignment="1" applyProtection="1">
      <alignment horizontal="center"/>
      <protection/>
    </xf>
    <xf numFmtId="185" fontId="0" fillId="3" borderId="9" xfId="0" applyNumberFormat="1" applyFill="1" applyBorder="1" applyAlignment="1" applyProtection="1">
      <alignment horizontal="center"/>
      <protection/>
    </xf>
    <xf numFmtId="185" fontId="0" fillId="4" borderId="9" xfId="0" applyNumberFormat="1" applyFill="1" applyBorder="1" applyAlignment="1" applyProtection="1">
      <alignment horizontal="center"/>
      <protection/>
    </xf>
    <xf numFmtId="185" fontId="0" fillId="5" borderId="9" xfId="0" applyNumberFormat="1" applyFill="1" applyBorder="1" applyAlignment="1" applyProtection="1">
      <alignment horizontal="center"/>
      <protection/>
    </xf>
    <xf numFmtId="0" fontId="0" fillId="2" borderId="10" xfId="0" applyFill="1" applyBorder="1" applyAlignment="1">
      <alignment horizontal="center"/>
    </xf>
    <xf numFmtId="0" fontId="6" fillId="6" borderId="1" xfId="0" applyFont="1" applyFill="1" applyBorder="1" applyAlignment="1" applyProtection="1">
      <alignment horizontal="center"/>
      <protection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85" fontId="0" fillId="0" borderId="8" xfId="0" applyNumberFormat="1" applyFill="1" applyBorder="1" applyAlignment="1" applyProtection="1">
      <alignment horizontal="center"/>
      <protection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5" fontId="0" fillId="0" borderId="9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2"/>
  <sheetViews>
    <sheetView tabSelected="1" defaultGridColor="0" zoomScale="87" zoomScaleNormal="87" colorId="22" workbookViewId="0" topLeftCell="A1">
      <selection activeCell="A1" sqref="A1:L39"/>
    </sheetView>
  </sheetViews>
  <sheetFormatPr defaultColWidth="10.59765625" defaultRowHeight="15"/>
  <cols>
    <col min="1" max="2" width="4.59765625" style="5" customWidth="1"/>
    <col min="3" max="3" width="11.3984375" style="5" bestFit="1" customWidth="1"/>
    <col min="4" max="4" width="15.3984375" style="5" bestFit="1" customWidth="1"/>
    <col min="5" max="11" width="5.59765625" style="37" customWidth="1"/>
    <col min="12" max="12" width="7" style="5" bestFit="1" customWidth="1"/>
  </cols>
  <sheetData>
    <row r="1" spans="1:12" ht="14.25">
      <c r="A1" s="1" t="s">
        <v>0</v>
      </c>
      <c r="B1" s="1" t="s">
        <v>1</v>
      </c>
      <c r="C1" s="1" t="s">
        <v>2</v>
      </c>
      <c r="D1" s="1" t="s">
        <v>3</v>
      </c>
      <c r="E1" s="35" t="s">
        <v>4</v>
      </c>
      <c r="F1" s="35" t="s">
        <v>5</v>
      </c>
      <c r="G1" s="35" t="s">
        <v>8</v>
      </c>
      <c r="H1" s="35" t="s">
        <v>9</v>
      </c>
      <c r="I1" s="35" t="s">
        <v>10</v>
      </c>
      <c r="J1" s="35" t="s">
        <v>11</v>
      </c>
      <c r="K1" s="35" t="s">
        <v>6</v>
      </c>
      <c r="L1" s="21" t="s">
        <v>17</v>
      </c>
    </row>
    <row r="2" spans="1:12" ht="14.25">
      <c r="A2" s="2">
        <v>2</v>
      </c>
      <c r="B2" s="2">
        <v>13</v>
      </c>
      <c r="C2" s="3" t="s">
        <v>20</v>
      </c>
      <c r="D2" s="2" t="s">
        <v>22</v>
      </c>
      <c r="E2" s="36">
        <v>100</v>
      </c>
      <c r="F2" s="36">
        <v>95</v>
      </c>
      <c r="G2" s="36">
        <v>95</v>
      </c>
      <c r="H2" s="36">
        <v>96</v>
      </c>
      <c r="I2" s="36">
        <v>96</v>
      </c>
      <c r="J2" s="36">
        <v>93</v>
      </c>
      <c r="K2" s="36">
        <f>SUM(E2:J2)</f>
        <v>575</v>
      </c>
      <c r="L2" s="4">
        <f>RANK(K2,K$2:K$33)</f>
        <v>1</v>
      </c>
    </row>
    <row r="3" spans="1:12" ht="14.25">
      <c r="A3" s="2">
        <v>1</v>
      </c>
      <c r="B3" s="2">
        <v>12</v>
      </c>
      <c r="C3" s="3" t="s">
        <v>55</v>
      </c>
      <c r="D3" s="2" t="s">
        <v>63</v>
      </c>
      <c r="E3" s="36">
        <v>90</v>
      </c>
      <c r="F3" s="36">
        <v>88</v>
      </c>
      <c r="G3" s="36">
        <v>91</v>
      </c>
      <c r="H3" s="36">
        <v>95</v>
      </c>
      <c r="I3" s="36">
        <v>92</v>
      </c>
      <c r="J3" s="36">
        <v>89</v>
      </c>
      <c r="K3" s="36">
        <f aca="true" t="shared" si="0" ref="K2:K42">SUM(E3:J3)</f>
        <v>545</v>
      </c>
      <c r="L3" s="4">
        <f>RANK(K3,K$2:K$33)</f>
        <v>2</v>
      </c>
    </row>
    <row r="4" spans="1:12" ht="14.25">
      <c r="A4" s="2">
        <v>1</v>
      </c>
      <c r="B4" s="2">
        <v>9</v>
      </c>
      <c r="C4" s="3" t="s">
        <v>47</v>
      </c>
      <c r="D4" s="2" t="s">
        <v>50</v>
      </c>
      <c r="E4" s="36">
        <v>93</v>
      </c>
      <c r="F4" s="36">
        <v>94</v>
      </c>
      <c r="G4" s="36">
        <v>90</v>
      </c>
      <c r="H4" s="36">
        <v>92</v>
      </c>
      <c r="I4" s="36">
        <v>95</v>
      </c>
      <c r="J4" s="36">
        <v>78</v>
      </c>
      <c r="K4" s="36">
        <f t="shared" si="0"/>
        <v>542</v>
      </c>
      <c r="L4" s="4">
        <f>RANK(K4,K$2:K$33)</f>
        <v>3</v>
      </c>
    </row>
    <row r="5" spans="1:12" ht="14.25">
      <c r="A5" s="2">
        <v>2</v>
      </c>
      <c r="B5" s="2">
        <v>26</v>
      </c>
      <c r="C5" s="3" t="s">
        <v>32</v>
      </c>
      <c r="D5" s="2" t="s">
        <v>33</v>
      </c>
      <c r="E5" s="36">
        <v>85</v>
      </c>
      <c r="F5" s="36">
        <v>88</v>
      </c>
      <c r="G5" s="36">
        <v>91</v>
      </c>
      <c r="H5" s="36">
        <v>89</v>
      </c>
      <c r="I5" s="36">
        <v>86</v>
      </c>
      <c r="J5" s="36">
        <v>88</v>
      </c>
      <c r="K5" s="36">
        <f>SUM(E5:J5)</f>
        <v>527</v>
      </c>
      <c r="L5" s="4">
        <f>RANK(K5,K$2:K$33)</f>
        <v>4</v>
      </c>
    </row>
    <row r="6" spans="1:12" ht="14.25">
      <c r="A6" s="2">
        <v>1</v>
      </c>
      <c r="B6" s="2">
        <v>19</v>
      </c>
      <c r="C6" s="3" t="s">
        <v>25</v>
      </c>
      <c r="D6" s="2" t="s">
        <v>33</v>
      </c>
      <c r="E6" s="36">
        <v>89</v>
      </c>
      <c r="F6" s="36">
        <v>86</v>
      </c>
      <c r="G6" s="36">
        <v>88</v>
      </c>
      <c r="H6" s="36">
        <v>86</v>
      </c>
      <c r="I6" s="36">
        <v>88</v>
      </c>
      <c r="J6" s="36">
        <v>88</v>
      </c>
      <c r="K6" s="36">
        <f t="shared" si="0"/>
        <v>525</v>
      </c>
      <c r="L6" s="4">
        <f>RANK(K6,K$2:K$33)</f>
        <v>5</v>
      </c>
    </row>
    <row r="7" spans="1:12" ht="14.25">
      <c r="A7" s="2">
        <v>2</v>
      </c>
      <c r="B7" s="2">
        <v>10</v>
      </c>
      <c r="C7" s="3" t="s">
        <v>29</v>
      </c>
      <c r="D7" s="2" t="s">
        <v>33</v>
      </c>
      <c r="E7" s="36">
        <v>84</v>
      </c>
      <c r="F7" s="36">
        <v>88</v>
      </c>
      <c r="G7" s="36">
        <v>81</v>
      </c>
      <c r="H7" s="36">
        <v>84</v>
      </c>
      <c r="I7" s="36">
        <v>89</v>
      </c>
      <c r="J7" s="36">
        <v>87</v>
      </c>
      <c r="K7" s="36">
        <f t="shared" si="0"/>
        <v>513</v>
      </c>
      <c r="L7" s="4">
        <f>RANK(K7,K$2:K$33)</f>
        <v>6</v>
      </c>
    </row>
    <row r="8" spans="1:12" ht="14.25">
      <c r="A8" s="2">
        <v>1</v>
      </c>
      <c r="B8" s="2">
        <v>7</v>
      </c>
      <c r="C8" s="3" t="s">
        <v>23</v>
      </c>
      <c r="D8" s="2" t="s">
        <v>33</v>
      </c>
      <c r="E8" s="36">
        <v>81</v>
      </c>
      <c r="F8" s="36">
        <v>81</v>
      </c>
      <c r="G8" s="36">
        <v>78</v>
      </c>
      <c r="H8" s="36">
        <v>92</v>
      </c>
      <c r="I8" s="36">
        <v>82</v>
      </c>
      <c r="J8" s="36">
        <v>89</v>
      </c>
      <c r="K8" s="36">
        <f t="shared" si="0"/>
        <v>503</v>
      </c>
      <c r="L8" s="4">
        <f>RANK(K8,K$2:K$33)</f>
        <v>7</v>
      </c>
    </row>
    <row r="9" spans="1:12" ht="14.25">
      <c r="A9" s="2">
        <v>1</v>
      </c>
      <c r="B9" s="2">
        <v>26</v>
      </c>
      <c r="C9" s="3" t="s">
        <v>27</v>
      </c>
      <c r="D9" s="2" t="s">
        <v>33</v>
      </c>
      <c r="E9" s="36">
        <v>82</v>
      </c>
      <c r="F9" s="36">
        <v>77</v>
      </c>
      <c r="G9" s="36">
        <v>83</v>
      </c>
      <c r="H9" s="36">
        <v>88</v>
      </c>
      <c r="I9" s="36">
        <v>87</v>
      </c>
      <c r="J9" s="36">
        <v>86</v>
      </c>
      <c r="K9" s="36">
        <f t="shared" si="0"/>
        <v>503</v>
      </c>
      <c r="L9" s="4">
        <f>RANK(K9,K$2:K$33)</f>
        <v>7</v>
      </c>
    </row>
    <row r="10" spans="1:12" ht="14.25">
      <c r="A10" s="2">
        <v>2</v>
      </c>
      <c r="B10" s="2">
        <v>21</v>
      </c>
      <c r="C10" s="3" t="s">
        <v>21</v>
      </c>
      <c r="D10" s="2" t="s">
        <v>22</v>
      </c>
      <c r="E10" s="36">
        <v>81</v>
      </c>
      <c r="F10" s="36">
        <v>81</v>
      </c>
      <c r="G10" s="36">
        <v>85</v>
      </c>
      <c r="H10" s="36">
        <v>84</v>
      </c>
      <c r="I10" s="36">
        <v>88</v>
      </c>
      <c r="J10" s="36">
        <v>82</v>
      </c>
      <c r="K10" s="36">
        <f t="shared" si="0"/>
        <v>501</v>
      </c>
      <c r="L10" s="4">
        <f>RANK(K10,K$2:K$33)</f>
        <v>9</v>
      </c>
    </row>
    <row r="11" spans="1:12" ht="14.25">
      <c r="A11" s="2">
        <v>2</v>
      </c>
      <c r="B11" s="2">
        <v>24</v>
      </c>
      <c r="C11" s="3" t="s">
        <v>31</v>
      </c>
      <c r="D11" s="2" t="s">
        <v>33</v>
      </c>
      <c r="E11" s="36">
        <v>84</v>
      </c>
      <c r="F11" s="36">
        <v>84</v>
      </c>
      <c r="G11" s="36">
        <v>80</v>
      </c>
      <c r="H11" s="36">
        <v>83</v>
      </c>
      <c r="I11" s="36">
        <v>87</v>
      </c>
      <c r="J11" s="36">
        <v>81</v>
      </c>
      <c r="K11" s="36">
        <f t="shared" si="0"/>
        <v>499</v>
      </c>
      <c r="L11" s="4">
        <f>RANK(K11,K$2:K$33)</f>
        <v>10</v>
      </c>
    </row>
    <row r="12" spans="1:12" ht="14.25">
      <c r="A12" s="2">
        <v>2</v>
      </c>
      <c r="B12" s="2">
        <v>19</v>
      </c>
      <c r="C12" s="3" t="s">
        <v>30</v>
      </c>
      <c r="D12" s="2" t="s">
        <v>33</v>
      </c>
      <c r="E12" s="36">
        <v>88</v>
      </c>
      <c r="F12" s="36">
        <v>81</v>
      </c>
      <c r="G12" s="36">
        <v>88</v>
      </c>
      <c r="H12" s="36">
        <v>76</v>
      </c>
      <c r="I12" s="36">
        <v>77</v>
      </c>
      <c r="J12" s="36">
        <v>82</v>
      </c>
      <c r="K12" s="36">
        <f t="shared" si="0"/>
        <v>492</v>
      </c>
      <c r="L12" s="4">
        <f>RANK(K12,K$2:K$33)</f>
        <v>11</v>
      </c>
    </row>
    <row r="13" spans="1:12" ht="14.25">
      <c r="A13" s="2">
        <v>1</v>
      </c>
      <c r="B13" s="2">
        <v>24</v>
      </c>
      <c r="C13" s="3" t="s">
        <v>26</v>
      </c>
      <c r="D13" s="2" t="s">
        <v>33</v>
      </c>
      <c r="E13" s="36">
        <v>82</v>
      </c>
      <c r="F13" s="36">
        <v>77</v>
      </c>
      <c r="G13" s="36">
        <v>86</v>
      </c>
      <c r="H13" s="36">
        <v>79</v>
      </c>
      <c r="I13" s="36">
        <v>79</v>
      </c>
      <c r="J13" s="36">
        <v>87</v>
      </c>
      <c r="K13" s="36">
        <f t="shared" si="0"/>
        <v>490</v>
      </c>
      <c r="L13" s="4">
        <f>RANK(K13,K$2:K$33)</f>
        <v>12</v>
      </c>
    </row>
    <row r="14" spans="1:12" ht="14.25">
      <c r="A14" s="2">
        <v>1</v>
      </c>
      <c r="B14" s="2">
        <v>16</v>
      </c>
      <c r="C14" s="3" t="s">
        <v>52</v>
      </c>
      <c r="D14" s="2" t="s">
        <v>54</v>
      </c>
      <c r="E14" s="36">
        <v>83</v>
      </c>
      <c r="F14" s="36">
        <v>77</v>
      </c>
      <c r="G14" s="36">
        <v>85</v>
      </c>
      <c r="H14" s="36">
        <v>84</v>
      </c>
      <c r="I14" s="36">
        <v>79</v>
      </c>
      <c r="J14" s="36">
        <v>80</v>
      </c>
      <c r="K14" s="36">
        <f>SUM(E14:J14)</f>
        <v>488</v>
      </c>
      <c r="L14" s="4">
        <f>RANK(K14,K$2:K$33)</f>
        <v>13</v>
      </c>
    </row>
    <row r="15" spans="1:12" ht="14.25">
      <c r="A15" s="2">
        <v>2</v>
      </c>
      <c r="B15" s="2">
        <v>7</v>
      </c>
      <c r="C15" s="3" t="s">
        <v>28</v>
      </c>
      <c r="D15" s="2" t="s">
        <v>33</v>
      </c>
      <c r="E15" s="36">
        <v>86</v>
      </c>
      <c r="F15" s="36">
        <v>78</v>
      </c>
      <c r="G15" s="36">
        <v>78</v>
      </c>
      <c r="H15" s="36">
        <v>76</v>
      </c>
      <c r="I15" s="36">
        <v>82</v>
      </c>
      <c r="J15" s="36">
        <v>83</v>
      </c>
      <c r="K15" s="36">
        <f t="shared" si="0"/>
        <v>483</v>
      </c>
      <c r="L15" s="4">
        <f>RANK(K15,K$2:K$33)</f>
        <v>14</v>
      </c>
    </row>
    <row r="16" spans="1:12" ht="14.25">
      <c r="A16" s="2">
        <v>2</v>
      </c>
      <c r="B16" s="2">
        <v>15</v>
      </c>
      <c r="C16" s="2" t="s">
        <v>46</v>
      </c>
      <c r="D16" s="2" t="s">
        <v>45</v>
      </c>
      <c r="E16" s="36">
        <v>77</v>
      </c>
      <c r="F16" s="36">
        <v>81</v>
      </c>
      <c r="G16" s="36">
        <v>77</v>
      </c>
      <c r="H16" s="36">
        <v>80</v>
      </c>
      <c r="I16" s="36">
        <v>84</v>
      </c>
      <c r="J16" s="36">
        <v>82</v>
      </c>
      <c r="K16" s="36">
        <f>SUM(E16:J16)</f>
        <v>481</v>
      </c>
      <c r="L16" s="4">
        <f>RANK(K16,K$2:K$33)</f>
        <v>15</v>
      </c>
    </row>
    <row r="17" spans="1:12" ht="14.25">
      <c r="A17" s="2">
        <v>1</v>
      </c>
      <c r="B17" s="2">
        <v>20</v>
      </c>
      <c r="C17" s="3" t="s">
        <v>56</v>
      </c>
      <c r="D17" s="2" t="s">
        <v>63</v>
      </c>
      <c r="E17" s="36">
        <v>82</v>
      </c>
      <c r="F17" s="36">
        <v>79</v>
      </c>
      <c r="G17" s="36">
        <v>78</v>
      </c>
      <c r="H17" s="36">
        <v>71</v>
      </c>
      <c r="I17" s="36">
        <v>84</v>
      </c>
      <c r="J17" s="36">
        <v>85</v>
      </c>
      <c r="K17" s="36">
        <f t="shared" si="0"/>
        <v>479</v>
      </c>
      <c r="L17" s="4">
        <f>RANK(K17,K$2:K$33)</f>
        <v>16</v>
      </c>
    </row>
    <row r="18" spans="1:12" ht="14.25">
      <c r="A18" s="2">
        <v>1</v>
      </c>
      <c r="B18" s="2">
        <v>25</v>
      </c>
      <c r="C18" s="3" t="s">
        <v>51</v>
      </c>
      <c r="D18" s="2" t="s">
        <v>54</v>
      </c>
      <c r="E18" s="36">
        <v>82</v>
      </c>
      <c r="F18" s="36">
        <v>76</v>
      </c>
      <c r="G18" s="36">
        <v>81</v>
      </c>
      <c r="H18" s="36">
        <v>73</v>
      </c>
      <c r="I18" s="36">
        <v>81</v>
      </c>
      <c r="J18" s="36">
        <v>83</v>
      </c>
      <c r="K18" s="36">
        <f t="shared" si="0"/>
        <v>476</v>
      </c>
      <c r="L18" s="4">
        <f>RANK(K18,K$2:K$33)</f>
        <v>17</v>
      </c>
    </row>
    <row r="19" spans="1:12" ht="14.25">
      <c r="A19" s="2">
        <v>1</v>
      </c>
      <c r="B19" s="2">
        <v>23</v>
      </c>
      <c r="C19" s="3" t="s">
        <v>37</v>
      </c>
      <c r="D19" s="2" t="s">
        <v>43</v>
      </c>
      <c r="E19" s="36">
        <v>79</v>
      </c>
      <c r="F19" s="36">
        <v>77</v>
      </c>
      <c r="G19" s="36">
        <v>87</v>
      </c>
      <c r="H19" s="36">
        <v>76</v>
      </c>
      <c r="I19" s="36">
        <v>75</v>
      </c>
      <c r="J19" s="36">
        <v>76</v>
      </c>
      <c r="K19" s="36">
        <f t="shared" si="0"/>
        <v>470</v>
      </c>
      <c r="L19" s="4">
        <f>RANK(K19,K$2:K$33)</f>
        <v>18</v>
      </c>
    </row>
    <row r="20" spans="1:12" ht="14.25">
      <c r="A20" s="2">
        <v>2</v>
      </c>
      <c r="B20" s="2">
        <v>18</v>
      </c>
      <c r="C20" s="3" t="s">
        <v>40</v>
      </c>
      <c r="D20" s="2" t="s">
        <v>43</v>
      </c>
      <c r="E20" s="36">
        <v>79</v>
      </c>
      <c r="F20" s="36">
        <v>74</v>
      </c>
      <c r="G20" s="36">
        <v>69</v>
      </c>
      <c r="H20" s="36">
        <v>85</v>
      </c>
      <c r="I20" s="36">
        <v>73</v>
      </c>
      <c r="J20" s="36">
        <v>89</v>
      </c>
      <c r="K20" s="36">
        <f>SUM(E20:J20)</f>
        <v>469</v>
      </c>
      <c r="L20" s="4">
        <f>RANK(K20,K$2:K$33)</f>
        <v>19</v>
      </c>
    </row>
    <row r="21" spans="1:12" ht="14.25">
      <c r="A21" s="2">
        <v>2</v>
      </c>
      <c r="B21" s="2">
        <v>12</v>
      </c>
      <c r="C21" s="3" t="s">
        <v>58</v>
      </c>
      <c r="D21" s="2" t="s">
        <v>63</v>
      </c>
      <c r="E21" s="36">
        <v>72</v>
      </c>
      <c r="F21" s="36">
        <v>71</v>
      </c>
      <c r="G21" s="36">
        <v>73</v>
      </c>
      <c r="H21" s="36">
        <v>87</v>
      </c>
      <c r="I21" s="36">
        <v>83</v>
      </c>
      <c r="J21" s="36">
        <v>81</v>
      </c>
      <c r="K21" s="36">
        <f>SUM(E21:J21)</f>
        <v>467</v>
      </c>
      <c r="L21" s="4">
        <f>RANK(K21,K$2:K$33)</f>
        <v>20</v>
      </c>
    </row>
    <row r="22" spans="1:12" ht="14.25">
      <c r="A22" s="2">
        <v>1</v>
      </c>
      <c r="B22" s="2">
        <v>10</v>
      </c>
      <c r="C22" s="3" t="s">
        <v>24</v>
      </c>
      <c r="D22" s="2" t="s">
        <v>33</v>
      </c>
      <c r="E22" s="36">
        <v>71</v>
      </c>
      <c r="F22" s="36">
        <v>73</v>
      </c>
      <c r="G22" s="36">
        <v>83</v>
      </c>
      <c r="H22" s="36">
        <v>80</v>
      </c>
      <c r="I22" s="36">
        <v>80</v>
      </c>
      <c r="J22" s="36">
        <v>80</v>
      </c>
      <c r="K22" s="36">
        <f t="shared" si="0"/>
        <v>467</v>
      </c>
      <c r="L22" s="4">
        <f>RANK(K22,K$2:K$33)</f>
        <v>20</v>
      </c>
    </row>
    <row r="23" spans="1:12" ht="14.25">
      <c r="A23" s="2">
        <v>1</v>
      </c>
      <c r="B23" s="2">
        <v>8</v>
      </c>
      <c r="C23" s="3" t="s">
        <v>44</v>
      </c>
      <c r="D23" s="2" t="s">
        <v>45</v>
      </c>
      <c r="E23" s="36">
        <v>79</v>
      </c>
      <c r="F23" s="36">
        <v>82</v>
      </c>
      <c r="G23" s="36">
        <v>78</v>
      </c>
      <c r="H23" s="36">
        <v>86</v>
      </c>
      <c r="I23" s="36">
        <v>65</v>
      </c>
      <c r="J23" s="36">
        <v>76</v>
      </c>
      <c r="K23" s="36">
        <f t="shared" si="0"/>
        <v>466</v>
      </c>
      <c r="L23" s="4">
        <f>RANK(K23,K$2:K$33)</f>
        <v>22</v>
      </c>
    </row>
    <row r="24" spans="1:12" ht="14.25">
      <c r="A24" s="2">
        <v>2</v>
      </c>
      <c r="B24" s="2">
        <v>20</v>
      </c>
      <c r="C24" s="3" t="s">
        <v>59</v>
      </c>
      <c r="D24" s="2" t="s">
        <v>63</v>
      </c>
      <c r="E24" s="36">
        <v>74</v>
      </c>
      <c r="F24" s="36">
        <v>80</v>
      </c>
      <c r="G24" s="36">
        <v>75</v>
      </c>
      <c r="H24" s="36">
        <v>82</v>
      </c>
      <c r="I24" s="36">
        <v>71</v>
      </c>
      <c r="J24" s="36">
        <v>80</v>
      </c>
      <c r="K24" s="36">
        <f t="shared" si="0"/>
        <v>462</v>
      </c>
      <c r="L24" s="4">
        <f>RANK(K24,K$2:K$33)</f>
        <v>23</v>
      </c>
    </row>
    <row r="25" spans="1:12" ht="14.25">
      <c r="A25" s="2">
        <v>1</v>
      </c>
      <c r="B25" s="2">
        <v>21</v>
      </c>
      <c r="C25" s="3" t="s">
        <v>19</v>
      </c>
      <c r="D25" s="2" t="s">
        <v>22</v>
      </c>
      <c r="E25" s="36">
        <v>80</v>
      </c>
      <c r="F25" s="36">
        <v>78</v>
      </c>
      <c r="G25" s="36">
        <v>74</v>
      </c>
      <c r="H25" s="36">
        <v>69</v>
      </c>
      <c r="I25" s="36">
        <v>73</v>
      </c>
      <c r="J25" s="36">
        <v>79</v>
      </c>
      <c r="K25" s="36">
        <f>SUM(E25:J25)</f>
        <v>453</v>
      </c>
      <c r="L25" s="4">
        <f>RANK(K25,K$2:K$33)</f>
        <v>24</v>
      </c>
    </row>
    <row r="26" spans="1:12" ht="14.25">
      <c r="A26" s="2">
        <v>1</v>
      </c>
      <c r="B26" s="2">
        <v>27</v>
      </c>
      <c r="C26" s="3" t="s">
        <v>57</v>
      </c>
      <c r="D26" s="2" t="s">
        <v>63</v>
      </c>
      <c r="E26" s="36">
        <v>82</v>
      </c>
      <c r="F26" s="36">
        <v>78</v>
      </c>
      <c r="G26" s="36">
        <v>76</v>
      </c>
      <c r="H26" s="36">
        <v>78</v>
      </c>
      <c r="I26" s="36">
        <v>72</v>
      </c>
      <c r="J26" s="36">
        <v>67</v>
      </c>
      <c r="K26" s="36">
        <f t="shared" si="0"/>
        <v>453</v>
      </c>
      <c r="L26" s="4">
        <f>RANK(K26,K$2:K$33)</f>
        <v>24</v>
      </c>
    </row>
    <row r="27" spans="1:12" ht="14.25">
      <c r="A27" s="2">
        <v>2</v>
      </c>
      <c r="B27" s="2">
        <v>11</v>
      </c>
      <c r="C27" s="3" t="s">
        <v>39</v>
      </c>
      <c r="D27" s="2" t="s">
        <v>43</v>
      </c>
      <c r="E27" s="36">
        <v>71</v>
      </c>
      <c r="F27" s="36">
        <v>76</v>
      </c>
      <c r="G27" s="36">
        <v>73</v>
      </c>
      <c r="H27" s="36">
        <v>80</v>
      </c>
      <c r="I27" s="36">
        <v>73</v>
      </c>
      <c r="J27" s="36">
        <v>77</v>
      </c>
      <c r="K27" s="36">
        <f t="shared" si="0"/>
        <v>450</v>
      </c>
      <c r="L27" s="4">
        <f>RANK(K27,K$2:K$33)</f>
        <v>26</v>
      </c>
    </row>
    <row r="28" spans="1:12" ht="14.25">
      <c r="A28" s="2">
        <v>2</v>
      </c>
      <c r="B28" s="2">
        <v>16</v>
      </c>
      <c r="C28" s="3" t="s">
        <v>53</v>
      </c>
      <c r="D28" s="2" t="s">
        <v>54</v>
      </c>
      <c r="E28" s="36">
        <v>77</v>
      </c>
      <c r="F28" s="36">
        <v>80</v>
      </c>
      <c r="G28" s="36">
        <v>65</v>
      </c>
      <c r="H28" s="36">
        <v>68</v>
      </c>
      <c r="I28" s="36">
        <v>81</v>
      </c>
      <c r="J28" s="36">
        <v>76</v>
      </c>
      <c r="K28" s="36">
        <f t="shared" si="0"/>
        <v>447</v>
      </c>
      <c r="L28" s="4">
        <f>RANK(K28,K$2:K$33)</f>
        <v>27</v>
      </c>
    </row>
    <row r="29" spans="1:12" ht="14.25">
      <c r="A29" s="2">
        <v>2</v>
      </c>
      <c r="B29" s="2">
        <v>9</v>
      </c>
      <c r="C29" s="3" t="s">
        <v>49</v>
      </c>
      <c r="D29" s="2" t="s">
        <v>50</v>
      </c>
      <c r="E29" s="36">
        <v>77</v>
      </c>
      <c r="F29" s="36">
        <v>74</v>
      </c>
      <c r="G29" s="36">
        <v>70</v>
      </c>
      <c r="H29" s="36">
        <v>79</v>
      </c>
      <c r="I29" s="36">
        <v>66</v>
      </c>
      <c r="J29" s="36">
        <v>74</v>
      </c>
      <c r="K29" s="36">
        <f t="shared" si="0"/>
        <v>440</v>
      </c>
      <c r="L29" s="4">
        <f>RANK(K29,K$2:K$33)</f>
        <v>28</v>
      </c>
    </row>
    <row r="30" spans="1:12" ht="14.25">
      <c r="A30" s="2">
        <v>2</v>
      </c>
      <c r="B30" s="2">
        <v>23</v>
      </c>
      <c r="C30" s="3" t="s">
        <v>41</v>
      </c>
      <c r="D30" s="2" t="s">
        <v>43</v>
      </c>
      <c r="E30" s="36">
        <v>70</v>
      </c>
      <c r="F30" s="36">
        <v>81</v>
      </c>
      <c r="G30" s="36">
        <v>73</v>
      </c>
      <c r="H30" s="36">
        <v>66</v>
      </c>
      <c r="I30" s="36">
        <v>71</v>
      </c>
      <c r="J30" s="36">
        <v>70</v>
      </c>
      <c r="K30" s="36">
        <f>SUM(E30:J30)</f>
        <v>431</v>
      </c>
      <c r="L30" s="4">
        <f>RANK(K30,K$2:K$33)</f>
        <v>29</v>
      </c>
    </row>
    <row r="31" spans="1:12" ht="14.25">
      <c r="A31" s="2">
        <v>1</v>
      </c>
      <c r="B31" s="2">
        <v>17</v>
      </c>
      <c r="C31" s="3" t="s">
        <v>48</v>
      </c>
      <c r="D31" s="2" t="s">
        <v>50</v>
      </c>
      <c r="E31" s="36">
        <v>68</v>
      </c>
      <c r="F31" s="36">
        <v>73</v>
      </c>
      <c r="G31" s="36">
        <v>70</v>
      </c>
      <c r="H31" s="36">
        <v>80</v>
      </c>
      <c r="I31" s="36">
        <v>58</v>
      </c>
      <c r="J31" s="36">
        <v>79</v>
      </c>
      <c r="K31" s="36">
        <f>SUM(E31:J31)</f>
        <v>428</v>
      </c>
      <c r="L31" s="4">
        <f>RANK(K31,K$2:K$33)</f>
        <v>30</v>
      </c>
    </row>
    <row r="32" spans="1:12" ht="14.25">
      <c r="A32" s="2">
        <v>1</v>
      </c>
      <c r="B32" s="2">
        <v>18</v>
      </c>
      <c r="C32" s="3" t="s">
        <v>36</v>
      </c>
      <c r="D32" s="2" t="s">
        <v>43</v>
      </c>
      <c r="E32" s="36">
        <v>62</v>
      </c>
      <c r="F32" s="36">
        <v>64</v>
      </c>
      <c r="G32" s="36">
        <v>69</v>
      </c>
      <c r="H32" s="36">
        <v>19</v>
      </c>
      <c r="I32" s="36">
        <v>0</v>
      </c>
      <c r="J32" s="36">
        <v>0</v>
      </c>
      <c r="K32" s="36">
        <f t="shared" si="0"/>
        <v>214</v>
      </c>
      <c r="L32" s="4">
        <f>RANK(K32,K$2:K$33)</f>
        <v>31</v>
      </c>
    </row>
    <row r="33" spans="1:12" ht="14.25">
      <c r="A33" s="2">
        <v>1</v>
      </c>
      <c r="B33" s="2">
        <v>13</v>
      </c>
      <c r="C33" s="3" t="s">
        <v>18</v>
      </c>
      <c r="D33" s="2" t="s">
        <v>22</v>
      </c>
      <c r="E33" s="36"/>
      <c r="F33" s="36" t="s">
        <v>64</v>
      </c>
      <c r="G33" s="36"/>
      <c r="H33" s="36" t="s">
        <v>65</v>
      </c>
      <c r="I33" s="36"/>
      <c r="J33" s="36"/>
      <c r="K33" s="36">
        <f t="shared" si="0"/>
        <v>0</v>
      </c>
      <c r="L33" s="4">
        <f>RANK(K33,K$2:K$33)</f>
        <v>32</v>
      </c>
    </row>
    <row r="34" spans="1:12" ht="14.25">
      <c r="A34" s="2">
        <v>1</v>
      </c>
      <c r="B34" s="2">
        <v>29</v>
      </c>
      <c r="C34" s="3" t="s">
        <v>61</v>
      </c>
      <c r="D34" s="2" t="s">
        <v>42</v>
      </c>
      <c r="E34" s="36">
        <v>94</v>
      </c>
      <c r="F34" s="36">
        <v>93</v>
      </c>
      <c r="G34" s="36">
        <v>96</v>
      </c>
      <c r="H34" s="36">
        <v>95</v>
      </c>
      <c r="I34" s="36">
        <v>97</v>
      </c>
      <c r="J34" s="36">
        <v>91</v>
      </c>
      <c r="K34" s="36">
        <f>SUM(E34:J34)</f>
        <v>566</v>
      </c>
      <c r="L34" s="4"/>
    </row>
    <row r="35" spans="1:12" ht="14.25">
      <c r="A35" s="2">
        <v>2</v>
      </c>
      <c r="B35" s="2">
        <v>17</v>
      </c>
      <c r="C35" s="3" t="s">
        <v>60</v>
      </c>
      <c r="D35" s="2" t="s">
        <v>42</v>
      </c>
      <c r="E35" s="36">
        <v>87</v>
      </c>
      <c r="F35" s="36">
        <v>88</v>
      </c>
      <c r="G35" s="36">
        <v>92</v>
      </c>
      <c r="H35" s="36">
        <v>88</v>
      </c>
      <c r="I35" s="36">
        <v>86</v>
      </c>
      <c r="J35" s="36">
        <v>88</v>
      </c>
      <c r="K35" s="36">
        <f>SUM(E35:J35)</f>
        <v>529</v>
      </c>
      <c r="L35" s="4"/>
    </row>
    <row r="36" spans="1:12" ht="14.25">
      <c r="A36" s="2">
        <v>1</v>
      </c>
      <c r="B36" s="2">
        <v>11</v>
      </c>
      <c r="C36" s="3" t="s">
        <v>35</v>
      </c>
      <c r="D36" s="2" t="s">
        <v>42</v>
      </c>
      <c r="E36" s="36">
        <v>70</v>
      </c>
      <c r="F36" s="36">
        <v>79</v>
      </c>
      <c r="G36" s="36">
        <v>79</v>
      </c>
      <c r="H36" s="36">
        <v>78</v>
      </c>
      <c r="I36" s="36">
        <v>80</v>
      </c>
      <c r="J36" s="36">
        <v>80</v>
      </c>
      <c r="K36" s="36">
        <f>SUM(E36:J36)</f>
        <v>466</v>
      </c>
      <c r="L36" s="4"/>
    </row>
    <row r="37" spans="1:12" ht="14.25">
      <c r="A37" s="2">
        <v>1</v>
      </c>
      <c r="B37" s="2">
        <v>28</v>
      </c>
      <c r="C37" s="3" t="s">
        <v>38</v>
      </c>
      <c r="D37" s="2" t="s">
        <v>42</v>
      </c>
      <c r="E37" s="36">
        <v>74</v>
      </c>
      <c r="F37" s="36">
        <v>74</v>
      </c>
      <c r="G37" s="36">
        <v>75</v>
      </c>
      <c r="H37" s="36">
        <v>71</v>
      </c>
      <c r="I37" s="36">
        <v>75</v>
      </c>
      <c r="J37" s="36">
        <v>64</v>
      </c>
      <c r="K37" s="36">
        <f>SUM(E37:J37)</f>
        <v>433</v>
      </c>
      <c r="L37" s="4"/>
    </row>
    <row r="38" spans="1:12" ht="14.25">
      <c r="A38" s="2">
        <v>2</v>
      </c>
      <c r="B38" s="2">
        <v>27</v>
      </c>
      <c r="C38" s="3" t="s">
        <v>62</v>
      </c>
      <c r="D38" s="2" t="s">
        <v>42</v>
      </c>
      <c r="E38" s="36">
        <v>67</v>
      </c>
      <c r="F38" s="36">
        <v>67</v>
      </c>
      <c r="G38" s="36">
        <v>66</v>
      </c>
      <c r="H38" s="36">
        <v>63</v>
      </c>
      <c r="I38" s="36">
        <v>71</v>
      </c>
      <c r="J38" s="36">
        <v>73</v>
      </c>
      <c r="K38" s="36">
        <f>SUM(E38:J38)</f>
        <v>407</v>
      </c>
      <c r="L38" s="4"/>
    </row>
    <row r="39" spans="1:12" ht="14.25">
      <c r="A39" s="2">
        <v>1</v>
      </c>
      <c r="B39" s="2">
        <v>6</v>
      </c>
      <c r="C39" s="3" t="s">
        <v>34</v>
      </c>
      <c r="D39" s="2" t="s">
        <v>42</v>
      </c>
      <c r="E39" s="36"/>
      <c r="F39" s="36" t="s">
        <v>66</v>
      </c>
      <c r="G39" s="36"/>
      <c r="H39" s="36" t="s">
        <v>65</v>
      </c>
      <c r="I39" s="36"/>
      <c r="J39" s="36"/>
      <c r="K39" s="36">
        <f>SUM(E39:J39)</f>
        <v>0</v>
      </c>
      <c r="L39" s="4"/>
    </row>
    <row r="40" spans="1:12" ht="14.25">
      <c r="A40" s="2"/>
      <c r="B40" s="2"/>
      <c r="C40" s="3"/>
      <c r="D40" s="2"/>
      <c r="E40" s="36"/>
      <c r="F40" s="36"/>
      <c r="G40" s="36"/>
      <c r="H40" s="36"/>
      <c r="I40" s="36"/>
      <c r="J40" s="36"/>
      <c r="K40" s="36"/>
      <c r="L40" s="4"/>
    </row>
    <row r="41" spans="1:12" ht="14.25">
      <c r="A41" s="2"/>
      <c r="B41" s="2"/>
      <c r="C41" s="3"/>
      <c r="D41" s="2"/>
      <c r="E41" s="36"/>
      <c r="F41" s="36"/>
      <c r="G41" s="36"/>
      <c r="H41" s="36"/>
      <c r="I41" s="36"/>
      <c r="J41" s="36"/>
      <c r="K41" s="36"/>
      <c r="L41" s="4"/>
    </row>
    <row r="42" spans="1:12" ht="14.25">
      <c r="A42" s="2"/>
      <c r="B42" s="2"/>
      <c r="C42" s="3"/>
      <c r="D42" s="2"/>
      <c r="E42" s="36"/>
      <c r="F42" s="36"/>
      <c r="G42" s="36"/>
      <c r="H42" s="36"/>
      <c r="I42" s="36"/>
      <c r="J42" s="36"/>
      <c r="K42" s="36"/>
      <c r="L42" s="4"/>
    </row>
  </sheetData>
  <printOptions/>
  <pageMargins left="0.867" right="0.5" top="0.867" bottom="0.827" header="0.512" footer="0.512"/>
  <pageSetup horizontalDpi="300" verticalDpi="300" orientation="landscape" paperSize="9" scale="92" r:id="rId2"/>
  <headerFooter alignWithMargins="0">
    <oddHeader>&amp;L全日本学生ライフル射撃選手権大会&amp;C                        SFR3P60ファイナル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47"/>
  <sheetViews>
    <sheetView defaultGridColor="0" zoomScale="87" zoomScaleNormal="87" colorId="22" workbookViewId="0" topLeftCell="C1">
      <selection activeCell="R17" sqref="A1:R17"/>
    </sheetView>
  </sheetViews>
  <sheetFormatPr defaultColWidth="10.59765625" defaultRowHeight="15"/>
  <cols>
    <col min="1" max="1" width="3.59765625" style="12" customWidth="1"/>
    <col min="2" max="2" width="13.3984375" style="12" bestFit="1" customWidth="1"/>
    <col min="3" max="3" width="15.3984375" style="12" customWidth="1"/>
    <col min="4" max="4" width="6.59765625" style="12" customWidth="1"/>
    <col min="5" max="14" width="6.59765625" style="13" customWidth="1"/>
    <col min="15" max="16" width="6.59765625" style="12" customWidth="1"/>
    <col min="17" max="17" width="7.59765625" style="12" customWidth="1"/>
    <col min="18" max="18" width="6.59765625" style="12" customWidth="1"/>
  </cols>
  <sheetData>
    <row r="1" spans="1:18" ht="15" thickBot="1">
      <c r="A1" s="6" t="s">
        <v>12</v>
      </c>
      <c r="B1" s="7" t="s">
        <v>2</v>
      </c>
      <c r="C1" s="7" t="s">
        <v>3</v>
      </c>
      <c r="D1" s="7" t="s">
        <v>13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 t="s">
        <v>14</v>
      </c>
      <c r="P1" s="7" t="s">
        <v>15</v>
      </c>
      <c r="Q1" s="7" t="s">
        <v>16</v>
      </c>
      <c r="R1" s="8" t="s">
        <v>7</v>
      </c>
    </row>
    <row r="2" spans="1:18" ht="14.25">
      <c r="A2" s="9">
        <v>1</v>
      </c>
      <c r="B2" s="26" t="s">
        <v>67</v>
      </c>
      <c r="C2" s="26" t="s">
        <v>68</v>
      </c>
      <c r="D2" s="27">
        <v>575</v>
      </c>
      <c r="E2" s="14">
        <v>8.6</v>
      </c>
      <c r="F2" s="14">
        <v>9.1</v>
      </c>
      <c r="G2" s="14">
        <v>9.8</v>
      </c>
      <c r="H2" s="14">
        <v>9.6</v>
      </c>
      <c r="I2" s="14">
        <v>9.1</v>
      </c>
      <c r="J2" s="14">
        <v>10.9</v>
      </c>
      <c r="K2" s="14">
        <v>9.8</v>
      </c>
      <c r="L2" s="14">
        <v>10.8</v>
      </c>
      <c r="M2" s="14">
        <v>9.2</v>
      </c>
      <c r="N2" s="14">
        <v>10</v>
      </c>
      <c r="O2" s="15"/>
      <c r="P2" s="15"/>
      <c r="Q2" s="16">
        <f>SUM(E2:N2)</f>
        <v>96.9</v>
      </c>
      <c r="R2" s="10"/>
    </row>
    <row r="3" spans="1:18" ht="15" thickBot="1">
      <c r="A3" s="11"/>
      <c r="B3" s="31"/>
      <c r="C3" s="31"/>
      <c r="D3" s="31"/>
      <c r="E3" s="17">
        <f>D2+E2</f>
        <v>583.6</v>
      </c>
      <c r="F3" s="17">
        <f aca="true" t="shared" si="0" ref="F3:P3">E3+F2</f>
        <v>592.7</v>
      </c>
      <c r="G3" s="17">
        <f t="shared" si="0"/>
        <v>602.5</v>
      </c>
      <c r="H3" s="17">
        <f t="shared" si="0"/>
        <v>612.1</v>
      </c>
      <c r="I3" s="17">
        <f t="shared" si="0"/>
        <v>621.2</v>
      </c>
      <c r="J3" s="17">
        <f t="shared" si="0"/>
        <v>632.1</v>
      </c>
      <c r="K3" s="17">
        <f t="shared" si="0"/>
        <v>641.9</v>
      </c>
      <c r="L3" s="17">
        <f t="shared" si="0"/>
        <v>652.6999999999999</v>
      </c>
      <c r="M3" s="17">
        <f t="shared" si="0"/>
        <v>661.9</v>
      </c>
      <c r="N3" s="17">
        <f t="shared" si="0"/>
        <v>671.9</v>
      </c>
      <c r="O3" s="18">
        <f t="shared" si="0"/>
        <v>671.9</v>
      </c>
      <c r="P3" s="18">
        <f t="shared" si="0"/>
        <v>671.9</v>
      </c>
      <c r="Q3" s="19">
        <f>D2+Q2</f>
        <v>671.9</v>
      </c>
      <c r="R3" s="20">
        <f>IF(COUNT(Q3),RANK(Q3,Q$3:Q$17),"")</f>
        <v>1</v>
      </c>
    </row>
    <row r="4" spans="1:18" ht="14.25">
      <c r="A4" s="9">
        <v>2</v>
      </c>
      <c r="B4" s="34" t="s">
        <v>69</v>
      </c>
      <c r="C4" s="34" t="s">
        <v>70</v>
      </c>
      <c r="D4" s="27">
        <v>545</v>
      </c>
      <c r="E4" s="14">
        <v>9.8</v>
      </c>
      <c r="F4" s="14">
        <v>10.2</v>
      </c>
      <c r="G4" s="14">
        <v>9.3</v>
      </c>
      <c r="H4" s="14">
        <v>10.3</v>
      </c>
      <c r="I4" s="14">
        <v>9.3</v>
      </c>
      <c r="J4" s="14">
        <v>9.8</v>
      </c>
      <c r="K4" s="14">
        <v>7.9</v>
      </c>
      <c r="L4" s="14">
        <v>9.7</v>
      </c>
      <c r="M4" s="14">
        <v>9.6</v>
      </c>
      <c r="N4" s="14">
        <v>7.7</v>
      </c>
      <c r="O4" s="15"/>
      <c r="P4" s="15"/>
      <c r="Q4" s="16">
        <f>SUM(E4:N4)</f>
        <v>93.60000000000001</v>
      </c>
      <c r="R4" s="10"/>
    </row>
    <row r="5" spans="1:18" ht="15" thickBot="1">
      <c r="A5" s="11"/>
      <c r="B5" s="31"/>
      <c r="C5" s="31"/>
      <c r="D5" s="31"/>
      <c r="E5" s="17">
        <f>D4+E4</f>
        <v>554.8</v>
      </c>
      <c r="F5" s="17">
        <f aca="true" t="shared" si="1" ref="F5:P5">E5+F4</f>
        <v>565</v>
      </c>
      <c r="G5" s="17">
        <f t="shared" si="1"/>
        <v>574.3</v>
      </c>
      <c r="H5" s="17">
        <f t="shared" si="1"/>
        <v>584.5999999999999</v>
      </c>
      <c r="I5" s="17">
        <f t="shared" si="1"/>
        <v>593.8999999999999</v>
      </c>
      <c r="J5" s="17">
        <f t="shared" si="1"/>
        <v>603.6999999999998</v>
      </c>
      <c r="K5" s="17">
        <f t="shared" si="1"/>
        <v>611.5999999999998</v>
      </c>
      <c r="L5" s="17">
        <f t="shared" si="1"/>
        <v>621.2999999999998</v>
      </c>
      <c r="M5" s="17">
        <f t="shared" si="1"/>
        <v>630.8999999999999</v>
      </c>
      <c r="N5" s="17">
        <f t="shared" si="1"/>
        <v>638.5999999999999</v>
      </c>
      <c r="O5" s="18">
        <f t="shared" si="1"/>
        <v>638.5999999999999</v>
      </c>
      <c r="P5" s="18">
        <f t="shared" si="1"/>
        <v>638.5999999999999</v>
      </c>
      <c r="Q5" s="19">
        <f>D4+Q4</f>
        <v>638.6</v>
      </c>
      <c r="R5" s="20">
        <f>IF(COUNT(Q5),RANK(Q5,Q$3:Q$17),"")</f>
        <v>2</v>
      </c>
    </row>
    <row r="6" spans="1:18" ht="14.25">
      <c r="A6" s="9">
        <v>3</v>
      </c>
      <c r="B6" s="34" t="s">
        <v>71</v>
      </c>
      <c r="C6" s="34" t="s">
        <v>72</v>
      </c>
      <c r="D6" s="27">
        <v>542</v>
      </c>
      <c r="E6" s="14">
        <v>8.1</v>
      </c>
      <c r="F6" s="14">
        <v>7</v>
      </c>
      <c r="G6" s="14">
        <v>9.3</v>
      </c>
      <c r="H6" s="14">
        <v>9.4</v>
      </c>
      <c r="I6" s="14">
        <v>9.6</v>
      </c>
      <c r="J6" s="14">
        <v>10.2</v>
      </c>
      <c r="K6" s="14">
        <v>10</v>
      </c>
      <c r="L6" s="14">
        <v>10.8</v>
      </c>
      <c r="M6" s="14">
        <v>10.4</v>
      </c>
      <c r="N6" s="14">
        <v>10.1</v>
      </c>
      <c r="O6" s="15"/>
      <c r="P6" s="15"/>
      <c r="Q6" s="16">
        <f>SUM(E6:N6)</f>
        <v>94.89999999999999</v>
      </c>
      <c r="R6" s="10"/>
    </row>
    <row r="7" spans="1:18" ht="15" thickBot="1">
      <c r="A7" s="11"/>
      <c r="B7" s="31"/>
      <c r="C7" s="31"/>
      <c r="D7" s="31"/>
      <c r="E7" s="17">
        <f>D6+E6</f>
        <v>550.1</v>
      </c>
      <c r="F7" s="17">
        <f aca="true" t="shared" si="2" ref="F7:P7">E7+F6</f>
        <v>557.1</v>
      </c>
      <c r="G7" s="17">
        <f t="shared" si="2"/>
        <v>566.4</v>
      </c>
      <c r="H7" s="17">
        <f t="shared" si="2"/>
        <v>575.8</v>
      </c>
      <c r="I7" s="17">
        <f t="shared" si="2"/>
        <v>585.4</v>
      </c>
      <c r="J7" s="17">
        <f t="shared" si="2"/>
        <v>595.6</v>
      </c>
      <c r="K7" s="17">
        <f t="shared" si="2"/>
        <v>605.6</v>
      </c>
      <c r="L7" s="17">
        <f t="shared" si="2"/>
        <v>616.4</v>
      </c>
      <c r="M7" s="17">
        <f t="shared" si="2"/>
        <v>626.8</v>
      </c>
      <c r="N7" s="17">
        <f t="shared" si="2"/>
        <v>636.9</v>
      </c>
      <c r="O7" s="18">
        <f t="shared" si="2"/>
        <v>636.9</v>
      </c>
      <c r="P7" s="18">
        <f t="shared" si="2"/>
        <v>636.9</v>
      </c>
      <c r="Q7" s="19">
        <f>D6+Q6</f>
        <v>636.9</v>
      </c>
      <c r="R7" s="20">
        <f>IF(COUNT(Q7),RANK(Q7,Q$3:Q$17),"")</f>
        <v>3</v>
      </c>
    </row>
    <row r="8" spans="1:18" ht="14.25">
      <c r="A8" s="9">
        <v>4</v>
      </c>
      <c r="B8" s="34" t="s">
        <v>73</v>
      </c>
      <c r="C8" s="34" t="s">
        <v>74</v>
      </c>
      <c r="D8" s="27">
        <v>527</v>
      </c>
      <c r="E8" s="14">
        <v>9.1</v>
      </c>
      <c r="F8" s="14">
        <v>9.7</v>
      </c>
      <c r="G8" s="14">
        <v>8</v>
      </c>
      <c r="H8" s="14">
        <v>9.4</v>
      </c>
      <c r="I8" s="14">
        <v>10.1</v>
      </c>
      <c r="J8" s="14">
        <v>9.7</v>
      </c>
      <c r="K8" s="14">
        <v>8.7</v>
      </c>
      <c r="L8" s="14">
        <v>8.5</v>
      </c>
      <c r="M8" s="14">
        <v>9.5</v>
      </c>
      <c r="N8" s="14">
        <v>9.8</v>
      </c>
      <c r="O8" s="15"/>
      <c r="P8" s="15"/>
      <c r="Q8" s="16">
        <f>SUM(E8:N8)</f>
        <v>92.5</v>
      </c>
      <c r="R8" s="10"/>
    </row>
    <row r="9" spans="1:18" ht="15" thickBot="1">
      <c r="A9" s="11"/>
      <c r="B9" s="31"/>
      <c r="C9" s="31"/>
      <c r="D9" s="31"/>
      <c r="E9" s="17">
        <f>D8+E8</f>
        <v>536.1</v>
      </c>
      <c r="F9" s="17">
        <f aca="true" t="shared" si="3" ref="F9:P9">E9+F8</f>
        <v>545.8000000000001</v>
      </c>
      <c r="G9" s="17">
        <f t="shared" si="3"/>
        <v>553.8000000000001</v>
      </c>
      <c r="H9" s="17">
        <f t="shared" si="3"/>
        <v>563.2</v>
      </c>
      <c r="I9" s="17">
        <f t="shared" si="3"/>
        <v>573.3000000000001</v>
      </c>
      <c r="J9" s="17">
        <f t="shared" si="3"/>
        <v>583.0000000000001</v>
      </c>
      <c r="K9" s="17">
        <f t="shared" si="3"/>
        <v>591.7000000000002</v>
      </c>
      <c r="L9" s="17">
        <f t="shared" si="3"/>
        <v>600.2000000000002</v>
      </c>
      <c r="M9" s="17">
        <f t="shared" si="3"/>
        <v>609.7000000000002</v>
      </c>
      <c r="N9" s="17">
        <f t="shared" si="3"/>
        <v>619.5000000000001</v>
      </c>
      <c r="O9" s="18">
        <f t="shared" si="3"/>
        <v>619.5000000000001</v>
      </c>
      <c r="P9" s="18">
        <f t="shared" si="3"/>
        <v>619.5000000000001</v>
      </c>
      <c r="Q9" s="19">
        <f>D8+Q8</f>
        <v>619.5</v>
      </c>
      <c r="R9" s="20">
        <f>IF(COUNT(Q9),RANK(Q9,Q$3:Q$17),"")</f>
        <v>4</v>
      </c>
    </row>
    <row r="10" spans="1:18" ht="14.25">
      <c r="A10" s="9">
        <v>5</v>
      </c>
      <c r="B10" s="34" t="s">
        <v>75</v>
      </c>
      <c r="C10" s="34" t="s">
        <v>74</v>
      </c>
      <c r="D10" s="27">
        <v>525</v>
      </c>
      <c r="E10" s="14">
        <v>10.2</v>
      </c>
      <c r="F10" s="14">
        <v>8.9</v>
      </c>
      <c r="G10" s="14">
        <v>9</v>
      </c>
      <c r="H10" s="14">
        <v>8.7</v>
      </c>
      <c r="I10" s="14">
        <v>8.8</v>
      </c>
      <c r="J10" s="14">
        <v>9.3</v>
      </c>
      <c r="K10" s="14">
        <v>10</v>
      </c>
      <c r="L10" s="14">
        <v>9.2</v>
      </c>
      <c r="M10" s="14">
        <v>7.8</v>
      </c>
      <c r="N10" s="14">
        <v>8</v>
      </c>
      <c r="O10" s="15"/>
      <c r="P10" s="15"/>
      <c r="Q10" s="16">
        <f>SUM(E10:N10)</f>
        <v>89.89999999999999</v>
      </c>
      <c r="R10" s="10"/>
    </row>
    <row r="11" spans="1:18" ht="15" thickBot="1">
      <c r="A11" s="11"/>
      <c r="B11" s="31"/>
      <c r="C11" s="31"/>
      <c r="D11" s="31"/>
      <c r="E11" s="17">
        <f>D10+E10</f>
        <v>535.2</v>
      </c>
      <c r="F11" s="17">
        <f aca="true" t="shared" si="4" ref="F11:P11">E11+F10</f>
        <v>544.1</v>
      </c>
      <c r="G11" s="17">
        <f t="shared" si="4"/>
        <v>553.1</v>
      </c>
      <c r="H11" s="17">
        <f t="shared" si="4"/>
        <v>561.8000000000001</v>
      </c>
      <c r="I11" s="17">
        <f t="shared" si="4"/>
        <v>570.6</v>
      </c>
      <c r="J11" s="17">
        <f t="shared" si="4"/>
        <v>579.9</v>
      </c>
      <c r="K11" s="17">
        <f t="shared" si="4"/>
        <v>589.9</v>
      </c>
      <c r="L11" s="17">
        <f t="shared" si="4"/>
        <v>599.1</v>
      </c>
      <c r="M11" s="17">
        <f t="shared" si="4"/>
        <v>606.9</v>
      </c>
      <c r="N11" s="17">
        <f t="shared" si="4"/>
        <v>614.9</v>
      </c>
      <c r="O11" s="18">
        <f t="shared" si="4"/>
        <v>614.9</v>
      </c>
      <c r="P11" s="18">
        <f t="shared" si="4"/>
        <v>614.9</v>
      </c>
      <c r="Q11" s="19">
        <f>D10+Q10</f>
        <v>614.9</v>
      </c>
      <c r="R11" s="20">
        <f>IF(COUNT(Q11),RANK(Q11,Q$3:Q$17),"")</f>
        <v>5</v>
      </c>
    </row>
    <row r="12" spans="1:18" ht="14.25">
      <c r="A12" s="9">
        <v>6</v>
      </c>
      <c r="B12" s="34" t="s">
        <v>76</v>
      </c>
      <c r="C12" s="34" t="s">
        <v>74</v>
      </c>
      <c r="D12" s="27">
        <v>513</v>
      </c>
      <c r="E12" s="14">
        <v>9.6</v>
      </c>
      <c r="F12" s="14">
        <v>9</v>
      </c>
      <c r="G12" s="14">
        <v>9</v>
      </c>
      <c r="H12" s="14">
        <v>9.8</v>
      </c>
      <c r="I12" s="14">
        <v>7.5</v>
      </c>
      <c r="J12" s="14">
        <v>10.2</v>
      </c>
      <c r="K12" s="14">
        <v>7.9</v>
      </c>
      <c r="L12" s="14">
        <v>9.9</v>
      </c>
      <c r="M12" s="14">
        <v>7.4</v>
      </c>
      <c r="N12" s="14">
        <v>10.9</v>
      </c>
      <c r="O12" s="15"/>
      <c r="P12" s="15"/>
      <c r="Q12" s="16">
        <f>SUM(E12:N12)</f>
        <v>91.20000000000002</v>
      </c>
      <c r="R12" s="10"/>
    </row>
    <row r="13" spans="1:18" ht="15" thickBot="1">
      <c r="A13" s="11"/>
      <c r="B13" s="31"/>
      <c r="C13" s="31"/>
      <c r="D13" s="31"/>
      <c r="E13" s="17">
        <f>D12+E12</f>
        <v>522.6</v>
      </c>
      <c r="F13" s="17">
        <f aca="true" t="shared" si="5" ref="F13:P13">E13+F12</f>
        <v>531.6</v>
      </c>
      <c r="G13" s="17">
        <f t="shared" si="5"/>
        <v>540.6</v>
      </c>
      <c r="H13" s="17">
        <f t="shared" si="5"/>
        <v>550.4</v>
      </c>
      <c r="I13" s="17">
        <f t="shared" si="5"/>
        <v>557.9</v>
      </c>
      <c r="J13" s="17">
        <f t="shared" si="5"/>
        <v>568.1</v>
      </c>
      <c r="K13" s="17">
        <f t="shared" si="5"/>
        <v>576</v>
      </c>
      <c r="L13" s="17">
        <f t="shared" si="5"/>
        <v>585.9</v>
      </c>
      <c r="M13" s="17">
        <f t="shared" si="5"/>
        <v>593.3</v>
      </c>
      <c r="N13" s="17">
        <f t="shared" si="5"/>
        <v>604.1999999999999</v>
      </c>
      <c r="O13" s="18">
        <f t="shared" si="5"/>
        <v>604.1999999999999</v>
      </c>
      <c r="P13" s="18">
        <f t="shared" si="5"/>
        <v>604.1999999999999</v>
      </c>
      <c r="Q13" s="19">
        <f>D12+Q12</f>
        <v>604.2</v>
      </c>
      <c r="R13" s="20">
        <f>IF(COUNT(Q13),RANK(Q13,Q$3:Q$17),"")</f>
        <v>6</v>
      </c>
    </row>
    <row r="14" spans="1:18" ht="14.25">
      <c r="A14" s="9">
        <v>7</v>
      </c>
      <c r="B14" s="34" t="s">
        <v>77</v>
      </c>
      <c r="C14" s="34" t="s">
        <v>74</v>
      </c>
      <c r="D14" s="27">
        <v>503</v>
      </c>
      <c r="E14" s="14">
        <v>8.8</v>
      </c>
      <c r="F14" s="14">
        <v>9</v>
      </c>
      <c r="G14" s="14">
        <v>7.3</v>
      </c>
      <c r="H14" s="14">
        <v>10.2</v>
      </c>
      <c r="I14" s="14">
        <v>6.9</v>
      </c>
      <c r="J14" s="14">
        <v>9.3</v>
      </c>
      <c r="K14" s="14">
        <v>7.6</v>
      </c>
      <c r="L14" s="14">
        <v>10</v>
      </c>
      <c r="M14" s="14">
        <v>9.8</v>
      </c>
      <c r="N14" s="14">
        <v>7.5</v>
      </c>
      <c r="O14" s="15"/>
      <c r="P14" s="15"/>
      <c r="Q14" s="16">
        <f>SUM(E14:N14)</f>
        <v>86.39999999999999</v>
      </c>
      <c r="R14" s="10"/>
    </row>
    <row r="15" spans="1:18" ht="15" thickBot="1">
      <c r="A15" s="11"/>
      <c r="B15" s="31"/>
      <c r="C15" s="31"/>
      <c r="D15" s="31"/>
      <c r="E15" s="17">
        <f>D14+E14</f>
        <v>511.8</v>
      </c>
      <c r="F15" s="17">
        <f aca="true" t="shared" si="6" ref="F15:P15">E15+F14</f>
        <v>520.8</v>
      </c>
      <c r="G15" s="17">
        <f t="shared" si="6"/>
        <v>528.0999999999999</v>
      </c>
      <c r="H15" s="17">
        <f t="shared" si="6"/>
        <v>538.3</v>
      </c>
      <c r="I15" s="17">
        <f t="shared" si="6"/>
        <v>545.1999999999999</v>
      </c>
      <c r="J15" s="17">
        <f t="shared" si="6"/>
        <v>554.4999999999999</v>
      </c>
      <c r="K15" s="17">
        <f t="shared" si="6"/>
        <v>562.0999999999999</v>
      </c>
      <c r="L15" s="17">
        <f t="shared" si="6"/>
        <v>572.0999999999999</v>
      </c>
      <c r="M15" s="17">
        <f t="shared" si="6"/>
        <v>581.8999999999999</v>
      </c>
      <c r="N15" s="17">
        <f t="shared" si="6"/>
        <v>589.3999999999999</v>
      </c>
      <c r="O15" s="18">
        <f t="shared" si="6"/>
        <v>589.3999999999999</v>
      </c>
      <c r="P15" s="18">
        <f t="shared" si="6"/>
        <v>589.3999999999999</v>
      </c>
      <c r="Q15" s="19">
        <f>D14+Q14</f>
        <v>589.4</v>
      </c>
      <c r="R15" s="20">
        <f>IF(COUNT(Q15),RANK(Q15,Q$3:Q$17),"")</f>
        <v>7</v>
      </c>
    </row>
    <row r="16" spans="1:18" ht="14.25">
      <c r="A16" s="9">
        <v>8</v>
      </c>
      <c r="B16" s="34" t="s">
        <v>78</v>
      </c>
      <c r="C16" s="34" t="s">
        <v>74</v>
      </c>
      <c r="D16" s="27">
        <v>503</v>
      </c>
      <c r="E16" s="14">
        <v>0</v>
      </c>
      <c r="F16" s="14">
        <v>10</v>
      </c>
      <c r="G16" s="14">
        <v>9.2</v>
      </c>
      <c r="H16" s="14">
        <v>10.4</v>
      </c>
      <c r="I16" s="14">
        <v>9.8</v>
      </c>
      <c r="J16" s="14">
        <v>8.5</v>
      </c>
      <c r="K16" s="14">
        <v>9</v>
      </c>
      <c r="L16" s="14">
        <v>9.5</v>
      </c>
      <c r="M16" s="14">
        <v>10.8</v>
      </c>
      <c r="N16" s="14">
        <v>8.8</v>
      </c>
      <c r="O16" s="15"/>
      <c r="P16" s="15"/>
      <c r="Q16" s="16">
        <f>SUM(E16:N16)</f>
        <v>86</v>
      </c>
      <c r="R16" s="10"/>
    </row>
    <row r="17" spans="1:18" ht="15" thickBot="1">
      <c r="A17" s="11"/>
      <c r="B17" s="31"/>
      <c r="C17" s="31"/>
      <c r="D17" s="31"/>
      <c r="E17" s="17">
        <f>D16+E16</f>
        <v>503</v>
      </c>
      <c r="F17" s="17">
        <f aca="true" t="shared" si="7" ref="F17:P17">E17+F16</f>
        <v>513</v>
      </c>
      <c r="G17" s="17">
        <f t="shared" si="7"/>
        <v>522.2</v>
      </c>
      <c r="H17" s="17">
        <f t="shared" si="7"/>
        <v>532.6</v>
      </c>
      <c r="I17" s="17">
        <f t="shared" si="7"/>
        <v>542.4</v>
      </c>
      <c r="J17" s="17">
        <f t="shared" si="7"/>
        <v>550.9</v>
      </c>
      <c r="K17" s="17">
        <f t="shared" si="7"/>
        <v>559.9</v>
      </c>
      <c r="L17" s="17">
        <f t="shared" si="7"/>
        <v>569.4</v>
      </c>
      <c r="M17" s="17">
        <f t="shared" si="7"/>
        <v>580.1999999999999</v>
      </c>
      <c r="N17" s="17">
        <f t="shared" si="7"/>
        <v>588.9999999999999</v>
      </c>
      <c r="O17" s="18">
        <f t="shared" si="7"/>
        <v>588.9999999999999</v>
      </c>
      <c r="P17" s="18">
        <f t="shared" si="7"/>
        <v>588.9999999999999</v>
      </c>
      <c r="Q17" s="19">
        <f>D16+Q16</f>
        <v>589</v>
      </c>
      <c r="R17" s="20">
        <f>IF(COUNT(Q17),RANK(Q17,Q$3:Q$17),"")</f>
        <v>8</v>
      </c>
    </row>
    <row r="20" ht="15" thickBot="1"/>
    <row r="21" spans="1:18" ht="15" thickBot="1">
      <c r="A21" s="22" t="s">
        <v>12</v>
      </c>
      <c r="B21" s="23" t="s">
        <v>2</v>
      </c>
      <c r="C21" s="23" t="s">
        <v>3</v>
      </c>
      <c r="D21" s="23" t="s">
        <v>13</v>
      </c>
      <c r="E21" s="23">
        <v>1</v>
      </c>
      <c r="F21" s="23">
        <v>2</v>
      </c>
      <c r="G21" s="23">
        <v>3</v>
      </c>
      <c r="H21" s="23">
        <v>4</v>
      </c>
      <c r="I21" s="23">
        <v>5</v>
      </c>
      <c r="J21" s="23">
        <v>6</v>
      </c>
      <c r="K21" s="23">
        <v>7</v>
      </c>
      <c r="L21" s="23">
        <v>8</v>
      </c>
      <c r="M21" s="23">
        <v>9</v>
      </c>
      <c r="N21" s="23">
        <v>10</v>
      </c>
      <c r="O21" s="23" t="s">
        <v>14</v>
      </c>
      <c r="P21" s="23" t="s">
        <v>15</v>
      </c>
      <c r="Q21" s="23" t="s">
        <v>16</v>
      </c>
      <c r="R21" s="24" t="s">
        <v>7</v>
      </c>
    </row>
    <row r="22" spans="1:18" ht="14.25">
      <c r="A22" s="25">
        <v>1</v>
      </c>
      <c r="B22" s="26" t="s">
        <v>67</v>
      </c>
      <c r="C22" s="26" t="s">
        <v>68</v>
      </c>
      <c r="D22" s="27">
        <v>575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15" thickBot="1">
      <c r="A23" s="30"/>
      <c r="B23" s="31"/>
      <c r="C23" s="31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1:18" ht="14.25">
      <c r="A24" s="25">
        <v>2</v>
      </c>
      <c r="B24" s="34" t="s">
        <v>69</v>
      </c>
      <c r="C24" s="34" t="s">
        <v>70</v>
      </c>
      <c r="D24" s="27">
        <v>545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1:18" ht="15" thickBot="1">
      <c r="A25" s="3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4.25">
      <c r="A26" s="25">
        <v>3</v>
      </c>
      <c r="B26" s="34" t="s">
        <v>71</v>
      </c>
      <c r="C26" s="34" t="s">
        <v>72</v>
      </c>
      <c r="D26" s="27">
        <v>542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</row>
    <row r="27" spans="1:18" ht="15" thickBot="1">
      <c r="A27" s="30"/>
      <c r="B27" s="31"/>
      <c r="C27" s="31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</row>
    <row r="28" spans="1:18" ht="14.25">
      <c r="A28" s="25">
        <v>4</v>
      </c>
      <c r="B28" s="34" t="s">
        <v>73</v>
      </c>
      <c r="C28" s="34" t="s">
        <v>74</v>
      </c>
      <c r="D28" s="27">
        <v>527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1:18" ht="15" thickBot="1">
      <c r="A29" s="30"/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1:18" ht="14.25">
      <c r="A30" s="25">
        <v>5</v>
      </c>
      <c r="B30" s="34" t="s">
        <v>75</v>
      </c>
      <c r="C30" s="34" t="s">
        <v>74</v>
      </c>
      <c r="D30" s="27">
        <v>525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</row>
    <row r="31" spans="1:18" ht="15" thickBot="1">
      <c r="A31" s="30"/>
      <c r="B31" s="31"/>
      <c r="C31" s="31"/>
      <c r="D31" s="31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</row>
    <row r="32" spans="1:18" ht="14.25">
      <c r="A32" s="25">
        <v>6</v>
      </c>
      <c r="B32" s="34" t="s">
        <v>76</v>
      </c>
      <c r="C32" s="34" t="s">
        <v>74</v>
      </c>
      <c r="D32" s="27">
        <v>513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</row>
    <row r="33" spans="1:18" ht="15" thickBot="1">
      <c r="A33" s="30"/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3"/>
    </row>
    <row r="34" spans="1:18" ht="14.25">
      <c r="A34" s="25">
        <v>7</v>
      </c>
      <c r="B34" s="34" t="s">
        <v>77</v>
      </c>
      <c r="C34" s="34" t="s">
        <v>74</v>
      </c>
      <c r="D34" s="27">
        <v>503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</row>
    <row r="35" spans="1:18" ht="15" thickBot="1">
      <c r="A35" s="30"/>
      <c r="B35" s="31"/>
      <c r="C35" s="31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3"/>
    </row>
    <row r="36" spans="1:18" ht="14.25">
      <c r="A36" s="25">
        <v>8</v>
      </c>
      <c r="B36" s="34" t="s">
        <v>78</v>
      </c>
      <c r="C36" s="34" t="s">
        <v>74</v>
      </c>
      <c r="D36" s="27">
        <v>503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1:18" ht="15" thickBot="1">
      <c r="A37" s="30"/>
      <c r="B37" s="31"/>
      <c r="C37" s="31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40" spans="1:18" ht="14.25">
      <c r="A40" s="13"/>
      <c r="B40" s="13"/>
      <c r="E40" s="12"/>
      <c r="F40" s="12"/>
      <c r="G40"/>
      <c r="H40"/>
      <c r="I40"/>
      <c r="J40"/>
      <c r="K40"/>
      <c r="L40"/>
      <c r="M40"/>
      <c r="N40"/>
      <c r="O40"/>
      <c r="P40"/>
      <c r="Q40"/>
      <c r="R40"/>
    </row>
    <row r="41" spans="1:18" ht="14.25">
      <c r="A41" s="13"/>
      <c r="B41" s="13"/>
      <c r="E41" s="12"/>
      <c r="F41" s="12"/>
      <c r="G41"/>
      <c r="H41"/>
      <c r="I41"/>
      <c r="J41"/>
      <c r="K41"/>
      <c r="L41"/>
      <c r="M41"/>
      <c r="N41"/>
      <c r="O41"/>
      <c r="P41"/>
      <c r="Q41"/>
      <c r="R41"/>
    </row>
    <row r="42" spans="1:18" ht="14.25">
      <c r="A42" s="13"/>
      <c r="B42" s="13"/>
      <c r="E42" s="12"/>
      <c r="F42" s="12"/>
      <c r="G42"/>
      <c r="H42"/>
      <c r="I42"/>
      <c r="J42"/>
      <c r="K42"/>
      <c r="L42"/>
      <c r="M42"/>
      <c r="N42"/>
      <c r="O42"/>
      <c r="P42"/>
      <c r="Q42"/>
      <c r="R42"/>
    </row>
    <row r="43" spans="1:18" ht="14.25">
      <c r="A43" s="13"/>
      <c r="B43" s="13"/>
      <c r="E43" s="12"/>
      <c r="F43" s="12"/>
      <c r="G43"/>
      <c r="H43"/>
      <c r="I43"/>
      <c r="J43"/>
      <c r="K43"/>
      <c r="L43"/>
      <c r="M43"/>
      <c r="N43"/>
      <c r="O43"/>
      <c r="P43"/>
      <c r="Q43"/>
      <c r="R43"/>
    </row>
    <row r="44" spans="1:18" ht="14.25">
      <c r="A44" s="13"/>
      <c r="B44" s="13"/>
      <c r="E44" s="12"/>
      <c r="F44" s="12"/>
      <c r="G44"/>
      <c r="H44"/>
      <c r="I44"/>
      <c r="J44"/>
      <c r="K44"/>
      <c r="L44"/>
      <c r="M44"/>
      <c r="N44"/>
      <c r="O44"/>
      <c r="P44"/>
      <c r="Q44"/>
      <c r="R44"/>
    </row>
    <row r="45" spans="1:18" ht="14.25">
      <c r="A45" s="13"/>
      <c r="B45" s="13"/>
      <c r="E45" s="12"/>
      <c r="F45" s="12"/>
      <c r="G45"/>
      <c r="H45"/>
      <c r="I45"/>
      <c r="J45"/>
      <c r="K45"/>
      <c r="L45"/>
      <c r="M45"/>
      <c r="N45"/>
      <c r="O45"/>
      <c r="P45"/>
      <c r="Q45"/>
      <c r="R45"/>
    </row>
    <row r="46" spans="1:18" ht="14.25">
      <c r="A46" s="13"/>
      <c r="B46" s="13"/>
      <c r="E46" s="12"/>
      <c r="F46" s="12"/>
      <c r="G46"/>
      <c r="H46"/>
      <c r="I46"/>
      <c r="J46"/>
      <c r="K46"/>
      <c r="L46"/>
      <c r="M46"/>
      <c r="N46"/>
      <c r="O46"/>
      <c r="P46"/>
      <c r="Q46"/>
      <c r="R46"/>
    </row>
    <row r="47" spans="1:18" ht="14.25">
      <c r="A47" s="13"/>
      <c r="B47" s="13"/>
      <c r="E47" s="12"/>
      <c r="F47" s="12"/>
      <c r="G47"/>
      <c r="H47"/>
      <c r="I47"/>
      <c r="J47"/>
      <c r="K47"/>
      <c r="L47"/>
      <c r="M47"/>
      <c r="N47"/>
      <c r="O47"/>
      <c r="P47"/>
      <c r="Q47"/>
      <c r="R47"/>
    </row>
  </sheetData>
  <printOptions horizontalCentered="1" verticalCentered="1"/>
  <pageMargins left="0.8661417322834646" right="0.5118110236220472" top="0.8661417322834646" bottom="0.8267716535433072" header="0.5118110236220472" footer="0.5118110236220472"/>
  <pageSetup fitToHeight="1" fitToWidth="1" horizontalDpi="300" verticalDpi="300" orientation="landscape" paperSize="13" scale="78" r:id="rId1"/>
  <headerFooter alignWithMargins="0">
    <oddHeader>&amp;L平成１３年度指導者講習会記録会&amp;C                        ARS-60　ファイナル
</oddHeader>
    <oddFooter>&amp;L&amp;D&amp;C&amp;T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松ヶ野　修功</cp:lastModifiedBy>
  <cp:lastPrinted>2001-03-11T06:26:58Z</cp:lastPrinted>
  <dcterms:created xsi:type="dcterms:W3CDTF">1999-11-14T06:41:02Z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